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Users\y-komatsu\Downloads\"/>
    </mc:Choice>
  </mc:AlternateContent>
  <xr:revisionPtr revIDLastSave="0" documentId="13_ncr:1_{13B79FCF-5D29-449C-84CE-45F8F16C6E15}" xr6:coauthVersionLast="36" xr6:coauthVersionMax="36" xr10:uidLastSave="{00000000-0000-0000-0000-000000000000}"/>
  <workbookProtection workbookAlgorithmName="SHA-512" workbookHashValue="Wb0IWeXf36Y1X54K/wWO7RVsPyhoF22aLjxsL84m8kcnDaEoxIIrQxc8r0PqBVCAYfKVNtbkFLRXUUPRBFH3LQ==" workbookSaltValue="9hxd7VqD3mTHBiQcoI0wlg==" workbookSpinCount="100000" lockStructure="1"/>
  <bookViews>
    <workbookView showHorizontalScroll="0" showVerticalScroll="0" showSheetTabs="0" xWindow="0" yWindow="0" windowWidth="20490" windowHeight="760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P10" i="4"/>
  <c r="I10" i="4"/>
  <c r="AT8" i="4"/>
  <c r="AD8" i="4"/>
  <c r="W8" i="4"/>
  <c r="P8" i="4"/>
  <c r="I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<sst xmlns="http://schemas.openxmlformats.org/spreadsheetml/2006/main" count="233" uniqueCount="117">
  <si>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</si>
  <si>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</si>
  <si>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</si>
  <si>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</si>
  <si>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</si>
  <si>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</si>
  <si>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</si>
  <si>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</si>
  <si>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</si>
  <si>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</si>
  <si>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</si>
  <si>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</si>
  <si>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</si>
  <si>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</si>
  <si>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</si>
  <si>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</si>
  <si>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</si>
  <si>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</si>
  <si>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</si>
  <si>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</si>
  <si>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</si>
  <si>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</si>
  <si>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</si>
  <si>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</si>
  <si>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</si>
  <si>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</si>
  <si>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</si>
  <si>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</si>
  <si>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</si>
  <si>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</si>
  <si>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</si>
  <si>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</si>
  <si>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</si>
  <si>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</si>
  <si>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</si>
  <si>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</si>
  <si>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</si>
  <si>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</si>
  <si>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</si>
  <si>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</si>
  <si>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</si>
  <si>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</si>
  <si>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</si>
  <si>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</si>
  <si>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</si>
  <si>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</si>
  <si>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</si>
  <si>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</si>
  <si>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</si>
  <si>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</si>
  <si>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</si>
  <si>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</si>
  <si>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</si>
  <si>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</si>
  <si>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</si>
  <si>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</si>
  <si>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</si>
  <si>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</si>
  <si>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</si>
  <si>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</si>
  <si>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</si>
  <si>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</si>
  <si>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</si>
  <si>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</si>
  <si>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</si>
  <si>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</si>
  <si>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</si>
  <si>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</si>
  <si>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</si>
  <si>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</si>
  <si>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</si>
  <si>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</si>
  <si>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</si>
  <si>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</si>
  <si>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</si>
  <si>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</si>
  <si>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</si>
  <si>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</si>
  <si>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</si>
  <si>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</si>
  <si>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</si>
  <si>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</si>
  <si>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</si>
  <si>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</si>
  <si>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</si>
  <si>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</si>
  <si>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</si>
  <si>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</si>
  <si>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</si>
  <si>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</si>
  <si>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</si>
  <si>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</si>
  <si>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</si>
  <si>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</si>
  <si>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</si>
  <si>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</si>
  <si>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御杖村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</si>
  <si>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</si>
  <si>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</si>
  <si>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</si>
  <si>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</si>
  <si>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</si>
  <si>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</si>
  <si>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</si>
  <si>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</si>
  <si>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</si>
  <si>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</si>
  <si>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</si>
  <si>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</si>
  <si>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</si>
  <si>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</si>
  <si>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</si>
  <si>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</si>
  <si>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</si>
  <si>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①⑤⑥について、地方債償還額が減少したことにより、各指標が改善された。
④配水管布設替工事費の増加に伴い、地方債の借入額が増加したこと、また、給水人口の減少に伴う給水収益の減少等の理由から指標が悪化した。
⑦観光施設における漏水以降、指標の悪化が続く。特に、人口減少が著しい地区における施設の稼働は、遊休状態とまではいかないものの比較的低い状態であり、今後も人口の減少が続くと仮定すると指標悪化の継続が懸念される。
管路更新の際、ダウンサイジングの検討も必要である。
⑧比較的高い水準で横ばいとなっている。引き続き、漏水の早期発見やメーターの整備等を行っていき、指標の向上を目指したい。</t>
    <rPh sb="8" eb="11">
      <t>チホウサイ</t>
    </rPh>
    <rPh sb="11" eb="14">
      <t>ショウカンガク</t>
    </rPh>
    <rPh sb="15" eb="17">
      <t>ゲンショウ</t>
    </rPh>
    <rPh sb="25" eb="26">
      <t>カク</t>
    </rPh>
    <rPh sb="26" eb="28">
      <t>シヒョウ</t>
    </rPh>
    <rPh sb="29" eb="31">
      <t>カイゼン</t>
    </rPh>
    <rPh sb="38" eb="41">
      <t>ハイスイカン</t>
    </rPh>
    <rPh sb="41" eb="43">
      <t>フセツ</t>
    </rPh>
    <rPh sb="43" eb="44">
      <t>ガ</t>
    </rPh>
    <rPh sb="44" eb="46">
      <t>コウジ</t>
    </rPh>
    <rPh sb="46" eb="47">
      <t>ヒ</t>
    </rPh>
    <rPh sb="48" eb="50">
      <t>ゾウカ</t>
    </rPh>
    <rPh sb="51" eb="52">
      <t>トモナ</t>
    </rPh>
    <rPh sb="54" eb="57">
      <t>チホウサイ</t>
    </rPh>
    <rPh sb="58" eb="60">
      <t>カリイレ</t>
    </rPh>
    <rPh sb="60" eb="61">
      <t>ガク</t>
    </rPh>
    <rPh sb="62" eb="64">
      <t>ゾウカ</t>
    </rPh>
    <rPh sb="72" eb="74">
      <t>キュウスイ</t>
    </rPh>
    <rPh sb="74" eb="76">
      <t>ジンコウ</t>
    </rPh>
    <rPh sb="77" eb="79">
      <t>ゲンショウ</t>
    </rPh>
    <rPh sb="80" eb="81">
      <t>トモナ</t>
    </rPh>
    <rPh sb="82" eb="84">
      <t>キュウスイ</t>
    </rPh>
    <rPh sb="84" eb="86">
      <t>シュウエキ</t>
    </rPh>
    <rPh sb="87" eb="89">
      <t>ゲンショウ</t>
    </rPh>
    <rPh sb="89" eb="90">
      <t>トウ</t>
    </rPh>
    <rPh sb="91" eb="93">
      <t>リユウ</t>
    </rPh>
    <rPh sb="95" eb="97">
      <t>シヒョウ</t>
    </rPh>
    <rPh sb="98" eb="100">
      <t>アッカ</t>
    </rPh>
    <rPh sb="106" eb="108">
      <t>カンコウ</t>
    </rPh>
    <rPh sb="108" eb="110">
      <t>シセツ</t>
    </rPh>
    <rPh sb="114" eb="116">
      <t>ロウスイ</t>
    </rPh>
    <rPh sb="116" eb="118">
      <t>イコウ</t>
    </rPh>
    <rPh sb="119" eb="121">
      <t>シヒョウ</t>
    </rPh>
    <rPh sb="122" eb="124">
      <t>アッカ</t>
    </rPh>
    <rPh sb="125" eb="126">
      <t>ツヅ</t>
    </rPh>
    <rPh sb="128" eb="129">
      <t>トク</t>
    </rPh>
    <rPh sb="131" eb="133">
      <t>ジンコウ</t>
    </rPh>
    <rPh sb="133" eb="135">
      <t>ゲンショウ</t>
    </rPh>
    <rPh sb="136" eb="137">
      <t>イチジル</t>
    </rPh>
    <rPh sb="139" eb="141">
      <t>チク</t>
    </rPh>
    <rPh sb="145" eb="147">
      <t>シセツ</t>
    </rPh>
    <rPh sb="148" eb="150">
      <t>カドウ</t>
    </rPh>
    <rPh sb="152" eb="154">
      <t>ユウキュウ</t>
    </rPh>
    <rPh sb="154" eb="156">
      <t>ジョウタイ</t>
    </rPh>
    <rPh sb="167" eb="170">
      <t>ヒカクテキ</t>
    </rPh>
    <rPh sb="170" eb="171">
      <t>ヒク</t>
    </rPh>
    <rPh sb="172" eb="174">
      <t>ジョウタイ</t>
    </rPh>
    <rPh sb="178" eb="180">
      <t>コンゴ</t>
    </rPh>
    <rPh sb="181" eb="183">
      <t>ジンコウ</t>
    </rPh>
    <rPh sb="184" eb="186">
      <t>ゲンショウ</t>
    </rPh>
    <rPh sb="187" eb="188">
      <t>ツヅ</t>
    </rPh>
    <rPh sb="190" eb="192">
      <t>カテイ</t>
    </rPh>
    <rPh sb="195" eb="197">
      <t>シヒョウ</t>
    </rPh>
    <rPh sb="197" eb="199">
      <t>アッカ</t>
    </rPh>
    <rPh sb="200" eb="202">
      <t>ケイゾク</t>
    </rPh>
    <rPh sb="203" eb="205">
      <t>ケネン</t>
    </rPh>
    <rPh sb="210" eb="212">
      <t>カンロ</t>
    </rPh>
    <rPh sb="212" eb="214">
      <t>コウシン</t>
    </rPh>
    <rPh sb="215" eb="216">
      <t>サイ</t>
    </rPh>
    <rPh sb="226" eb="228">
      <t>ケントウ</t>
    </rPh>
    <rPh sb="238" eb="241">
      <t>ヒカクテキ</t>
    </rPh>
    <rPh sb="241" eb="242">
      <t>タカ</t>
    </rPh>
    <rPh sb="243" eb="245">
      <t>スイジュン</t>
    </rPh>
    <rPh sb="246" eb="247">
      <t>ヨコ</t>
    </rPh>
    <rPh sb="256" eb="257">
      <t>ヒ</t>
    </rPh>
    <rPh sb="258" eb="259">
      <t>ツヅ</t>
    </rPh>
    <rPh sb="261" eb="263">
      <t>ロウスイ</t>
    </rPh>
    <rPh sb="264" eb="266">
      <t>ソウキ</t>
    </rPh>
    <rPh sb="266" eb="268">
      <t>ハッケン</t>
    </rPh>
    <rPh sb="274" eb="276">
      <t>セイビ</t>
    </rPh>
    <rPh sb="276" eb="277">
      <t>トウ</t>
    </rPh>
    <rPh sb="278" eb="279">
      <t>オコナ</t>
    </rPh>
    <rPh sb="284" eb="286">
      <t>シヒョウ</t>
    </rPh>
    <rPh sb="287" eb="289">
      <t>コウジョウ</t>
    </rPh>
    <rPh sb="290" eb="292">
      <t>メザ</t>
    </rPh>
    <phoneticPr fontId="4"/>
  </si>
  <si>
    <t>大規模災害に備えるため、老朽管の更新を進めている。毎年度、おおよそ同規模の管延長の更新率となっており、すべての地区の老朽管を更新するためには相当な年数を要することから、工事規模の見直しをはかる必要がある。</t>
    <rPh sb="0" eb="3">
      <t>ダイキボ</t>
    </rPh>
    <rPh sb="3" eb="5">
      <t>サイガイ</t>
    </rPh>
    <rPh sb="6" eb="7">
      <t>ソナ</t>
    </rPh>
    <rPh sb="12" eb="15">
      <t>ロウキュウカン</t>
    </rPh>
    <rPh sb="16" eb="18">
      <t>コウシン</t>
    </rPh>
    <rPh sb="19" eb="20">
      <t>スス</t>
    </rPh>
    <rPh sb="25" eb="28">
      <t>マイネンド</t>
    </rPh>
    <rPh sb="33" eb="36">
      <t>ドウキボ</t>
    </rPh>
    <rPh sb="37" eb="38">
      <t>カン</t>
    </rPh>
    <rPh sb="38" eb="40">
      <t>エンチョウ</t>
    </rPh>
    <rPh sb="41" eb="43">
      <t>コウシン</t>
    </rPh>
    <rPh sb="43" eb="44">
      <t>リツ</t>
    </rPh>
    <rPh sb="55" eb="57">
      <t>チク</t>
    </rPh>
    <rPh sb="58" eb="61">
      <t>ロウキュウカン</t>
    </rPh>
    <rPh sb="62" eb="64">
      <t>コウシン</t>
    </rPh>
    <rPh sb="70" eb="72">
      <t>ソウトウ</t>
    </rPh>
    <rPh sb="73" eb="75">
      <t>ネンスウ</t>
    </rPh>
    <rPh sb="76" eb="77">
      <t>ヨウ</t>
    </rPh>
    <rPh sb="84" eb="86">
      <t>コウジ</t>
    </rPh>
    <rPh sb="86" eb="88">
      <t>キボ</t>
    </rPh>
    <rPh sb="89" eb="91">
      <t>ミナオ</t>
    </rPh>
    <rPh sb="96" eb="98">
      <t>ヒツヨウ</t>
    </rPh>
    <phoneticPr fontId="4"/>
  </si>
  <si>
    <t>村人口の減少に伴い、今後とも水道料金収入も減少傾向になることが見込まれる。一方費用面では施設の老朽化に伴う維持管理費用の増大や老朽管の更新を急ぐ中で、工事費等の増大など将来の経営の健全化が懸念される状況にある。できる限り現行の水道料金を維持できるよう、経費削減や業務の効率化に努める。</t>
    <rPh sb="0" eb="1">
      <t>ムラ</t>
    </rPh>
    <rPh sb="1" eb="3">
      <t>ジンコウ</t>
    </rPh>
    <rPh sb="7" eb="8">
      <t>トモナ</t>
    </rPh>
    <rPh sb="14" eb="16">
      <t>スイドウ</t>
    </rPh>
    <rPh sb="16" eb="18">
      <t>リョウキン</t>
    </rPh>
    <rPh sb="18" eb="20">
      <t>シュウニュウ</t>
    </rPh>
    <rPh sb="63" eb="65">
      <t>ロウキュウ</t>
    </rPh>
    <rPh sb="65" eb="66">
      <t>カン</t>
    </rPh>
    <rPh sb="67" eb="69">
      <t>コウシン</t>
    </rPh>
    <rPh sb="70" eb="71">
      <t>イソ</t>
    </rPh>
    <rPh sb="72" eb="73">
      <t>ナカ</t>
    </rPh>
    <rPh sb="75" eb="78">
      <t>コウジヒ</t>
    </rPh>
    <rPh sb="78" eb="7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</si>
</sst>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1.21</c:v>
                </c:pt>
                <c:pt idx="1">
                  <c:v>1.8</c:v>
                </c:pt>
                <c:pt idx="2">
                  <c:v>1.25</c:v>
                </c:pt>
                <c:pt idx="3">
                  <c:v>1.25</c:v>
                </c:pt>
                <c:pt idx="4" formatCode="#,##0.00;&quot;△&quot;#,##0.00">
                  <c:v>0</c:v>
                </c:pt>
              </c:numCache>
            </c:numRef>
          </c:val>
          <c:extLst>
            <c:ext xmlns:c16="http://schemas.microsoft.com/office/drawing/2014/chart" uri="{C3380CC4-5D6E-409C-BE32-E72D297353CC}">
              <c16:uniqueId val="{00000000-B468-468A-B1AD-C2A9798D73D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B468-468A-B1AD-C2A9798D73D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49.91</c:v>
                </c:pt>
                <c:pt idx="1">
                  <c:v>51.54</c:v>
                </c:pt>
                <c:pt idx="2">
                  <c:v>46.05</c:v>
                </c:pt>
                <c:pt idx="3">
                  <c:v>45.23</c:v>
                </c:pt>
                <c:pt idx="4">
                  <c:v>43.08</c:v>
                </c:pt>
              </c:numCache>
            </c:numRef>
          </c:val>
          <c:extLst>
            <c:ext xmlns:c16="http://schemas.microsoft.com/office/drawing/2014/chart" uri="{C3380CC4-5D6E-409C-BE32-E72D297353CC}">
              <c16:uniqueId val="{00000000-1B86-42D3-9EB5-EB29EE2AB25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1B86-42D3-9EB5-EB29EE2AB25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87.46</c:v>
                </c:pt>
                <c:pt idx="1">
                  <c:v>87.33</c:v>
                </c:pt>
                <c:pt idx="2">
                  <c:v>85.25</c:v>
                </c:pt>
                <c:pt idx="3">
                  <c:v>84.27</c:v>
                </c:pt>
                <c:pt idx="4">
                  <c:v>78.849999999999994</c:v>
                </c:pt>
              </c:numCache>
            </c:numRef>
          </c:val>
          <c:extLst>
            <c:ext xmlns:c16="http://schemas.microsoft.com/office/drawing/2014/chart" uri="{C3380CC4-5D6E-409C-BE32-E72D297353CC}">
              <c16:uniqueId val="{00000000-2840-4770-837B-89272088C9A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2840-4770-837B-89272088C9A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61.77</c:v>
                </c:pt>
                <c:pt idx="1">
                  <c:v>81.2</c:v>
                </c:pt>
                <c:pt idx="2">
                  <c:v>66.98</c:v>
                </c:pt>
                <c:pt idx="3">
                  <c:v>69.16</c:v>
                </c:pt>
                <c:pt idx="4">
                  <c:v>92.32</c:v>
                </c:pt>
              </c:numCache>
            </c:numRef>
          </c:val>
          <c:extLst>
            <c:ext xmlns:c16="http://schemas.microsoft.com/office/drawing/2014/chart" uri="{C3380CC4-5D6E-409C-BE32-E72D297353CC}">
              <c16:uniqueId val="{00000000-2633-4CE1-A09F-82CE7D289EE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2633-4CE1-A09F-82CE7D289EE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1B-4A1A-BE14-4606FA2B507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1B-4A1A-BE14-4606FA2B507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8B-4537-A25D-0CB3B7137A0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8B-4537-A25D-0CB3B7137A0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75-4B94-AABA-AFFEF85981D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75-4B94-AABA-AFFEF85981D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08-427B-A32A-3035758869D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08-427B-A32A-3035758869D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668.46</c:v>
                </c:pt>
                <c:pt idx="1">
                  <c:v>658.96</c:v>
                </c:pt>
                <c:pt idx="2">
                  <c:v>726.13</c:v>
                </c:pt>
                <c:pt idx="3">
                  <c:v>751.56</c:v>
                </c:pt>
                <c:pt idx="4">
                  <c:v>989.84</c:v>
                </c:pt>
              </c:numCache>
            </c:numRef>
          </c:val>
          <c:extLst>
            <c:ext xmlns:c16="http://schemas.microsoft.com/office/drawing/2014/chart" uri="{C3380CC4-5D6E-409C-BE32-E72D297353CC}">
              <c16:uniqueId val="{00000000-BC7E-433B-8FD1-F3E32A1BFBB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BC7E-433B-8FD1-F3E32A1BFBB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61.33</c:v>
                </c:pt>
                <c:pt idx="1">
                  <c:v>61.04</c:v>
                </c:pt>
                <c:pt idx="2">
                  <c:v>51.94</c:v>
                </c:pt>
                <c:pt idx="3">
                  <c:v>54.32</c:v>
                </c:pt>
                <c:pt idx="4">
                  <c:v>59.88</c:v>
                </c:pt>
              </c:numCache>
            </c:numRef>
          </c:val>
          <c:extLst>
            <c:ext xmlns:c16="http://schemas.microsoft.com/office/drawing/2014/chart" uri="{C3380CC4-5D6E-409C-BE32-E72D297353CC}">
              <c16:uniqueId val="{00000000-9750-4F82-844C-75881E52D5F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9750-4F82-844C-75881E52D5F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329.65</c:v>
                </c:pt>
                <c:pt idx="1">
                  <c:v>329.3</c:v>
                </c:pt>
                <c:pt idx="2">
                  <c:v>394.61</c:v>
                </c:pt>
                <c:pt idx="3">
                  <c:v>381.25</c:v>
                </c:pt>
                <c:pt idx="4">
                  <c:v>312.27</c:v>
                </c:pt>
              </c:numCache>
            </c:numRef>
          </c:val>
          <c:extLst>
            <c:ext xmlns:c16="http://schemas.microsoft.com/office/drawing/2014/chart" uri="{C3380CC4-5D6E-409C-BE32-E72D297353CC}">
              <c16:uniqueId val="{00000000-0071-47E6-B82D-9B49BAF6767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071-47E6-B82D-9B49BAF6767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奈良県　御杖村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1412</v>
      </c>
      <c r="AM8" s="54"/>
      <c r="AN8" s="54"/>
      <c r="AO8" s="54"/>
      <c r="AP8" s="54"/>
      <c r="AQ8" s="54"/>
      <c r="AR8" s="54"/>
      <c r="AS8" s="54"/>
      <c r="AT8" s="44">
        <f>データ!$S$6</f>
        <v>24.1</v>
      </c>
      <c r="AU8" s="44"/>
      <c r="AV8" s="44"/>
      <c r="AW8" s="44"/>
      <c r="AX8" s="44"/>
      <c r="AY8" s="44"/>
      <c r="AZ8" s="44"/>
      <c r="BA8" s="44"/>
      <c r="BB8" s="44">
        <f>データ!$T$6</f>
        <v>58.59</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95.69</v>
      </c>
      <c r="Q10" s="44"/>
      <c r="R10" s="44"/>
      <c r="S10" s="44"/>
      <c r="T10" s="44"/>
      <c r="U10" s="44"/>
      <c r="V10" s="44"/>
      <c r="W10" s="54">
        <f>データ!$Q$6</f>
        <v>3300</v>
      </c>
      <c r="X10" s="54"/>
      <c r="Y10" s="54"/>
      <c r="Z10" s="54"/>
      <c r="AA10" s="54"/>
      <c r="AB10" s="54"/>
      <c r="AC10" s="54"/>
      <c r="AD10" s="2"/>
      <c r="AE10" s="2"/>
      <c r="AF10" s="2"/>
      <c r="AG10" s="2"/>
      <c r="AH10" s="2"/>
      <c r="AI10" s="2"/>
      <c r="AJ10" s="2"/>
      <c r="AK10" s="2"/>
      <c r="AL10" s="54">
        <f>データ!$U$6</f>
        <v>1333</v>
      </c>
      <c r="AM10" s="54"/>
      <c r="AN10" s="54"/>
      <c r="AO10" s="54"/>
      <c r="AP10" s="54"/>
      <c r="AQ10" s="54"/>
      <c r="AR10" s="54"/>
      <c r="AS10" s="54"/>
      <c r="AT10" s="44">
        <f>データ!$V$6</f>
        <v>13</v>
      </c>
      <c r="AU10" s="44"/>
      <c r="AV10" s="44"/>
      <c r="AW10" s="44"/>
      <c r="AX10" s="44"/>
      <c r="AY10" s="44"/>
      <c r="AZ10" s="44"/>
      <c r="BA10" s="44"/>
      <c r="BB10" s="44">
        <f>データ!$W$6</f>
        <v>102.54</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CX4udRonDhNHgr43kgPEB73Ubc8Q7NqXByIAzv4z8jQoUtRVY7ccgybzHgd4SoJcFCQeW+JzhGs2i2tfbM2/wQ==" saltValue="nGVGzzL/rCkUK72reQX7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293865</v>
      </c>
      <c r="D6" s="20">
        <f t="shared" si="3"/>
        <v>47</v>
      </c>
      <c r="E6" s="20">
        <f t="shared" si="3"/>
        <v>1</v>
      </c>
      <c r="F6" s="20">
        <f t="shared" si="3"/>
        <v>0</v>
      </c>
      <c r="G6" s="20">
        <f t="shared" si="3"/>
        <v>0</v>
      </c>
      <c r="H6" s="20" t="str">
        <f t="shared" si="3"/>
        <v>奈良県　御杖村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95.69</v>
      </c>
      <c r="Q6" s="21">
        <f t="shared" si="3"/>
        <v>3300</v>
      </c>
      <c r="R6" s="21">
        <f t="shared" si="3"/>
        <v>1412</v>
      </c>
      <c r="S6" s="21">
        <f t="shared" si="3"/>
        <v>24.1</v>
      </c>
      <c r="T6" s="21">
        <f t="shared" si="3"/>
        <v>58.59</v>
      </c>
      <c r="U6" s="21">
        <f t="shared" si="3"/>
        <v>1333</v>
      </c>
      <c r="V6" s="21">
        <f t="shared" si="3"/>
        <v>13</v>
      </c>
      <c r="W6" s="21">
        <f t="shared" si="3"/>
        <v>102.54</v>
      </c>
      <c r="X6" s="22">
        <f>IF(X7="",NA(),X7)</f>
        <v>61.77</v>
      </c>
      <c r="Y6" s="22">
        <f t="shared" ref="Y6:AG6" si="4">IF(Y7="",NA(),Y7)</f>
        <v>81.2</v>
      </c>
      <c r="Z6" s="22">
        <f t="shared" si="4"/>
        <v>66.98</v>
      </c>
      <c r="AA6" s="22">
        <f t="shared" si="4"/>
        <v>69.16</v>
      </c>
      <c r="AB6" s="22">
        <f t="shared" si="4"/>
        <v>92.32</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668.46</v>
      </c>
      <c r="BF6" s="22">
        <f t="shared" ref="BF6:BN6" si="7">IF(BF7="",NA(),BF7)</f>
        <v>658.96</v>
      </c>
      <c r="BG6" s="22">
        <f t="shared" si="7"/>
        <v>726.13</v>
      </c>
      <c r="BH6" s="22">
        <f t="shared" si="7"/>
        <v>751.56</v>
      </c>
      <c r="BI6" s="22">
        <f t="shared" si="7"/>
        <v>989.84</v>
      </c>
      <c r="BJ6" s="22">
        <f t="shared" si="7"/>
        <v>1183.92</v>
      </c>
      <c r="BK6" s="22">
        <f t="shared" si="7"/>
        <v>1128.72</v>
      </c>
      <c r="BL6" s="22">
        <f t="shared" si="7"/>
        <v>1125.25</v>
      </c>
      <c r="BM6" s="22">
        <f t="shared" si="7"/>
        <v>1157.05</v>
      </c>
      <c r="BN6" s="22">
        <f t="shared" si="7"/>
        <v>1228.8</v>
      </c>
      <c r="BO6" s="21" t="str">
        <f>IF(BO7="","",IF(BO7="-","【-】","【"&amp;SUBSTITUTE(TEXT(BO7,"#,##0.00"),"-","△")&amp;"】"))</f>
        <v>【1,045.20】</v>
      </c>
      <c r="BP6" s="22">
        <f>IF(BP7="",NA(),BP7)</f>
        <v>61.33</v>
      </c>
      <c r="BQ6" s="22">
        <f t="shared" ref="BQ6:BY6" si="8">IF(BQ7="",NA(),BQ7)</f>
        <v>61.04</v>
      </c>
      <c r="BR6" s="22">
        <f t="shared" si="8"/>
        <v>51.94</v>
      </c>
      <c r="BS6" s="22">
        <f t="shared" si="8"/>
        <v>54.32</v>
      </c>
      <c r="BT6" s="22">
        <f t="shared" si="8"/>
        <v>59.88</v>
      </c>
      <c r="BU6" s="22">
        <f t="shared" si="8"/>
        <v>42.5</v>
      </c>
      <c r="BV6" s="22">
        <f t="shared" si="8"/>
        <v>41.84</v>
      </c>
      <c r="BW6" s="22">
        <f t="shared" si="8"/>
        <v>41.44</v>
      </c>
      <c r="BX6" s="22">
        <f t="shared" si="8"/>
        <v>37.65</v>
      </c>
      <c r="BY6" s="22">
        <f t="shared" si="8"/>
        <v>37.31</v>
      </c>
      <c r="BZ6" s="21" t="str">
        <f>IF(BZ7="","",IF(BZ7="-","【-】","【"&amp;SUBSTITUTE(TEXT(BZ7,"#,##0.00"),"-","△")&amp;"】"))</f>
        <v>【49.51】</v>
      </c>
      <c r="CA6" s="22">
        <f>IF(CA7="",NA(),CA7)</f>
        <v>329.65</v>
      </c>
      <c r="CB6" s="22">
        <f t="shared" ref="CB6:CJ6" si="9">IF(CB7="",NA(),CB7)</f>
        <v>329.3</v>
      </c>
      <c r="CC6" s="22">
        <f t="shared" si="9"/>
        <v>394.61</v>
      </c>
      <c r="CD6" s="22">
        <f t="shared" si="9"/>
        <v>381.25</v>
      </c>
      <c r="CE6" s="22">
        <f t="shared" si="9"/>
        <v>312.27</v>
      </c>
      <c r="CF6" s="22">
        <f t="shared" si="9"/>
        <v>377.72</v>
      </c>
      <c r="CG6" s="22">
        <f t="shared" si="9"/>
        <v>390.47</v>
      </c>
      <c r="CH6" s="22">
        <f t="shared" si="9"/>
        <v>403.61</v>
      </c>
      <c r="CI6" s="22">
        <f t="shared" si="9"/>
        <v>442.82</v>
      </c>
      <c r="CJ6" s="22">
        <f t="shared" si="9"/>
        <v>425.76</v>
      </c>
      <c r="CK6" s="21" t="str">
        <f>IF(CK7="","",IF(CK7="-","【-】","【"&amp;SUBSTITUTE(TEXT(CK7,"#,##0.00"),"-","△")&amp;"】"))</f>
        <v>【317.14】</v>
      </c>
      <c r="CL6" s="22">
        <f>IF(CL7="",NA(),CL7)</f>
        <v>49.91</v>
      </c>
      <c r="CM6" s="22">
        <f t="shared" ref="CM6:CU6" si="10">IF(CM7="",NA(),CM7)</f>
        <v>51.54</v>
      </c>
      <c r="CN6" s="22">
        <f t="shared" si="10"/>
        <v>46.05</v>
      </c>
      <c r="CO6" s="22">
        <f t="shared" si="10"/>
        <v>45.23</v>
      </c>
      <c r="CP6" s="22">
        <f t="shared" si="10"/>
        <v>43.08</v>
      </c>
      <c r="CQ6" s="22">
        <f t="shared" si="10"/>
        <v>48.01</v>
      </c>
      <c r="CR6" s="22">
        <f t="shared" si="10"/>
        <v>49.08</v>
      </c>
      <c r="CS6" s="22">
        <f t="shared" si="10"/>
        <v>51.46</v>
      </c>
      <c r="CT6" s="22">
        <f t="shared" si="10"/>
        <v>51.84</v>
      </c>
      <c r="CU6" s="22">
        <f t="shared" si="10"/>
        <v>52.34</v>
      </c>
      <c r="CV6" s="21" t="str">
        <f>IF(CV7="","",IF(CV7="-","【-】","【"&amp;SUBSTITUTE(TEXT(CV7,"#,##0.00"),"-","△")&amp;"】"))</f>
        <v>【55.00】</v>
      </c>
      <c r="CW6" s="22">
        <f>IF(CW7="",NA(),CW7)</f>
        <v>87.46</v>
      </c>
      <c r="CX6" s="22">
        <f t="shared" ref="CX6:DF6" si="11">IF(CX7="",NA(),CX7)</f>
        <v>87.33</v>
      </c>
      <c r="CY6" s="22">
        <f t="shared" si="11"/>
        <v>85.25</v>
      </c>
      <c r="CZ6" s="22">
        <f t="shared" si="11"/>
        <v>84.27</v>
      </c>
      <c r="DA6" s="22">
        <f t="shared" si="11"/>
        <v>78.849999999999994</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1.21</v>
      </c>
      <c r="EE6" s="22">
        <f t="shared" ref="EE6:EM6" si="14">IF(EE7="",NA(),EE7)</f>
        <v>1.8</v>
      </c>
      <c r="EF6" s="22">
        <f t="shared" si="14"/>
        <v>1.25</v>
      </c>
      <c r="EG6" s="22">
        <f t="shared" si="14"/>
        <v>1.25</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293865</v>
      </c>
      <c r="D7" s="24">
        <v>47</v>
      </c>
      <c r="E7" s="24">
        <v>1</v>
      </c>
      <c r="F7" s="24">
        <v>0</v>
      </c>
      <c r="G7" s="24">
        <v>0</v>
      </c>
      <c r="H7" s="24" t="s">
        <v>96</v>
      </c>
      <c r="I7" s="24" t="s">
        <v>97</v>
      </c>
      <c r="J7" s="24" t="s">
        <v>98</v>
      </c>
      <c r="K7" s="24" t="s">
        <v>99</v>
      </c>
      <c r="L7" s="24" t="s">
        <v>100</v>
      </c>
      <c r="M7" s="24" t="s">
        <v>101</v>
      </c>
      <c r="N7" s="25" t="s">
        <v>102</v>
      </c>
      <c r="O7" s="25" t="s">
        <v>103</v>
      </c>
      <c r="P7" s="25">
        <v>95.69</v>
      </c>
      <c r="Q7" s="25">
        <v>3300</v>
      </c>
      <c r="R7" s="25">
        <v>1412</v>
      </c>
      <c r="S7" s="25">
        <v>24.1</v>
      </c>
      <c r="T7" s="25">
        <v>58.59</v>
      </c>
      <c r="U7" s="25">
        <v>1333</v>
      </c>
      <c r="V7" s="25">
        <v>13</v>
      </c>
      <c r="W7" s="25">
        <v>102.54</v>
      </c>
      <c r="X7" s="25">
        <v>61.77</v>
      </c>
      <c r="Y7" s="25">
        <v>81.2</v>
      </c>
      <c r="Z7" s="25">
        <v>66.98</v>
      </c>
      <c r="AA7" s="25">
        <v>69.16</v>
      </c>
      <c r="AB7" s="25">
        <v>92.32</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668.46</v>
      </c>
      <c r="BF7" s="25">
        <v>658.96</v>
      </c>
      <c r="BG7" s="25">
        <v>726.13</v>
      </c>
      <c r="BH7" s="25">
        <v>751.56</v>
      </c>
      <c r="BI7" s="25">
        <v>989.84</v>
      </c>
      <c r="BJ7" s="25">
        <v>1183.92</v>
      </c>
      <c r="BK7" s="25">
        <v>1128.72</v>
      </c>
      <c r="BL7" s="25">
        <v>1125.25</v>
      </c>
      <c r="BM7" s="25">
        <v>1157.05</v>
      </c>
      <c r="BN7" s="25">
        <v>1228.8</v>
      </c>
      <c r="BO7" s="25">
        <v>1045.2</v>
      </c>
      <c r="BP7" s="25">
        <v>61.33</v>
      </c>
      <c r="BQ7" s="25">
        <v>61.04</v>
      </c>
      <c r="BR7" s="25">
        <v>51.94</v>
      </c>
      <c r="BS7" s="25">
        <v>54.32</v>
      </c>
      <c r="BT7" s="25">
        <v>59.88</v>
      </c>
      <c r="BU7" s="25">
        <v>42.5</v>
      </c>
      <c r="BV7" s="25">
        <v>41.84</v>
      </c>
      <c r="BW7" s="25">
        <v>41.44</v>
      </c>
      <c r="BX7" s="25">
        <v>37.65</v>
      </c>
      <c r="BY7" s="25">
        <v>37.31</v>
      </c>
      <c r="BZ7" s="25">
        <v>49.51</v>
      </c>
      <c r="CA7" s="25">
        <v>329.65</v>
      </c>
      <c r="CB7" s="25">
        <v>329.3</v>
      </c>
      <c r="CC7" s="25">
        <v>394.61</v>
      </c>
      <c r="CD7" s="25">
        <v>381.25</v>
      </c>
      <c r="CE7" s="25">
        <v>312.27</v>
      </c>
      <c r="CF7" s="25">
        <v>377.72</v>
      </c>
      <c r="CG7" s="25">
        <v>390.47</v>
      </c>
      <c r="CH7" s="25">
        <v>403.61</v>
      </c>
      <c r="CI7" s="25">
        <v>442.82</v>
      </c>
      <c r="CJ7" s="25">
        <v>425.76</v>
      </c>
      <c r="CK7" s="25">
        <v>317.14</v>
      </c>
      <c r="CL7" s="25">
        <v>49.91</v>
      </c>
      <c r="CM7" s="25">
        <v>51.54</v>
      </c>
      <c r="CN7" s="25">
        <v>46.05</v>
      </c>
      <c r="CO7" s="25">
        <v>45.23</v>
      </c>
      <c r="CP7" s="25">
        <v>43.08</v>
      </c>
      <c r="CQ7" s="25">
        <v>48.01</v>
      </c>
      <c r="CR7" s="25">
        <v>49.08</v>
      </c>
      <c r="CS7" s="25">
        <v>51.46</v>
      </c>
      <c r="CT7" s="25">
        <v>51.84</v>
      </c>
      <c r="CU7" s="25">
        <v>52.34</v>
      </c>
      <c r="CV7" s="25">
        <v>55</v>
      </c>
      <c r="CW7" s="25">
        <v>87.46</v>
      </c>
      <c r="CX7" s="25">
        <v>87.33</v>
      </c>
      <c r="CY7" s="25">
        <v>85.25</v>
      </c>
      <c r="CZ7" s="25">
        <v>84.27</v>
      </c>
      <c r="DA7" s="25">
        <v>78.849999999999994</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1.21</v>
      </c>
      <c r="EE7" s="25">
        <v>1.8</v>
      </c>
      <c r="EF7" s="25">
        <v>1.25</v>
      </c>
      <c r="EG7" s="25">
        <v>1.25</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y-komatsu</cp:lastModifiedBy>
  <cp:lastPrinted>2025-01-28T02:56:12Z</cp:lastPrinted>
  <dcterms:created xsi:type="dcterms:W3CDTF">2024-12-11T05:09:34Z</dcterms:created>
  <dcterms:modified xsi:type="dcterms:W3CDTF">2025-01-28T10:57:27Z</dcterms:modified>
  <cp:category/>
</cp:coreProperties>
</file>