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0"/>
  <workbookPr/>
  <mc:AlternateContent xmlns:mc="http://schemas.openxmlformats.org/markup-compatibility/2006">
    <mc:Choice Requires="x15">
      <x15ac:absPath xmlns:x15ac="http://schemas.microsoft.com/office/spreadsheetml/2010/11/ac" url="\\mtsvin23.vill.mitsue.nara.jp\住民生活課住民生活G\001水道\□調査もの\R5\公営企業に係る経営比較分析表（令和4年度決算）の分析等について（依頼）\22 御杖村\"/>
    </mc:Choice>
  </mc:AlternateContent>
  <xr:revisionPtr revIDLastSave="0" documentId="13_ncr:1_{0EF15CD8-CFBE-4BD0-AEA5-1F01DFCA884E}" xr6:coauthVersionLast="36" xr6:coauthVersionMax="36" xr10:uidLastSave="{00000000-0000-0000-0000-000000000000}"/>
  <workbookProtection workbookAlgorithmName="SHA-512" workbookHashValue="G0LrV32S3HpXycnnmFzU64u+Uyj2o/X7sTzEPPIWjx0w5vppRdjv4osVMrPiKjhUfp1w9BCbZ13etRZ2kHg7jg==" workbookSaltValue="X5cph6rGWuh6yIhHfvVsoQ==" workbookSpinCount="100000" lockStructure="1"/>
  <bookViews>
    <workbookView xWindow="0" yWindow="0" windowWidth="15345" windowHeight="447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R6" i="5"/>
  <c r="AL8" i="4" s="1"/>
  <c r="Q6" i="5"/>
  <c r="W10" i="4" s="1"/>
  <c r="P6" i="5"/>
  <c r="P10" i="4" s="1"/>
  <c r="O6" i="5"/>
  <c r="I10" i="4" s="1"/>
  <c r="N6" i="5"/>
  <c r="B10" i="4" s="1"/>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E85" i="4"/>
  <c r="AL10" i="4"/>
  <c r="BB8" i="4"/>
  <c r="AT8" i="4"/>
  <c r="AD8" i="4"/>
  <c r="W8" i="4"/>
  <c r="P8" i="4"/>
  <c r="I8" i="4"/>
  <c r="B8" i="4"/>
</calcChain>
</file>

<file path=xl/sharedStrings.xml><?xml version="1.0" encoding="utf-8"?>
<sst xmlns="http://schemas.openxmlformats.org/spreadsheetml/2006/main" count="233" uniqueCount="117">
  <si>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</si>
  <si>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</si>
  <si>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</si>
  <si>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</si>
  <si>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</si>
  <si>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</si>
  <si>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</si>
  <si>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</si>
  <si>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</si>
  <si>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</si>
  <si>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</si>
  <si>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</si>
  <si>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</si>
  <si>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</si>
  <si>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</si>
  <si>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</si>
  <si>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</si>
  <si>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</si>
  <si>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</si>
  <si>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</si>
  <si>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</si>
  <si>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</si>
  <si>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</si>
  <si>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</si>
  <si>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</si>
  <si>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</si>
  <si>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</si>
  <si>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</si>
  <si>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</si>
  <si>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</si>
  <si>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</si>
  <si>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</si>
  <si>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</si>
  <si>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</si>
  <si>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</si>
  <si>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</si>
  <si>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</si>
  <si>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</si>
  <si>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</si>
  <si>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</si>
  <si>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</si>
  <si>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</si>
  <si>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</si>
  <si>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</si>
  <si>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</si>
  <si>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</si>
  <si>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</si>
  <si>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</si>
  <si>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</si>
  <si>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</si>
  <si>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</si>
  <si>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</si>
  <si>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</si>
  <si>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</si>
  <si>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</si>
  <si>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</si>
  <si>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</si>
  <si>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</si>
  <si>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</si>
  <si>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</si>
  <si>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</si>
  <si>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</si>
  <si>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</si>
  <si>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</si>
  <si>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</si>
  <si>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</si>
  <si>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</si>
  <si>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</si>
  <si>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</si>
  <si>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</si>
  <si>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</si>
  <si>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</si>
  <si>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</si>
  <si>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</si>
  <si>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</si>
  <si>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</si>
  <si>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</si>
  <si>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</si>
  <si>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</si>
  <si>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</si>
  <si>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</si>
  <si>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</si>
  <si>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</si>
  <si>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</si>
  <si>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</si>
  <si>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</si>
  <si>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</si>
  <si>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</si>
  <si>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</si>
  <si>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</si>
  <si>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</si>
  <si>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</si>
  <si>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</si>
  <si>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</si>
  <si>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</si>
  <si>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</si>
  <si>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奈良県　御杖村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</si>
  <si>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</si>
  <si>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</si>
  <si>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</si>
  <si>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</si>
  <si>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</si>
  <si>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</si>
  <si>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</si>
  <si>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</si>
  <si>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</si>
  <si>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</si>
  <si>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</si>
  <si>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</si>
  <si>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</si>
  <si>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</si>
  <si>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</si>
  <si>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</si>
  <si>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</si>
  <si>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村人口の減少に伴い、今後とも水道料金収入も減少傾向になることが見込まれる。一方費用面では施設の老朽化に伴う維持管理費用の増大や老朽管の更新を急ぐ中で、工事費等の増大など将来の経営の健全化が懸念される状況にある。できる限り現行の水道料金を維持できるよう、経費削減や業務の効率化に努める。</t>
    <rPh sb="0" eb="1">
      <t>ムラ</t>
    </rPh>
    <rPh sb="1" eb="3">
      <t>ジンコウ</t>
    </rPh>
    <rPh sb="7" eb="8">
      <t>トモナ</t>
    </rPh>
    <rPh sb="14" eb="16">
      <t>スイドウ</t>
    </rPh>
    <rPh sb="16" eb="18">
      <t>リョウキン</t>
    </rPh>
    <rPh sb="18" eb="20">
      <t>シュウニュウ</t>
    </rPh>
    <rPh sb="63" eb="65">
      <t>ロウキュウ</t>
    </rPh>
    <rPh sb="65" eb="66">
      <t>カン</t>
    </rPh>
    <rPh sb="67" eb="69">
      <t>コウシン</t>
    </rPh>
    <rPh sb="70" eb="71">
      <t>イソ</t>
    </rPh>
    <rPh sb="72" eb="73">
      <t>ナカ</t>
    </rPh>
    <rPh sb="75" eb="78">
      <t>コウジヒ</t>
    </rPh>
    <rPh sb="78" eb="79">
      <t>トウ</t>
    </rPh>
    <phoneticPr fontId="4"/>
  </si>
  <si>
    <t>大規模災害に備えるため、老朽管の更新を進めている。毎年度、おおよそ同規模の管延長の更新率となっており、すべての地区の老朽管を更新するためには相当な年数を要することから、工事規模の見直しをはかる必要がある。</t>
    <rPh sb="0" eb="3">
      <t>ダイキボ</t>
    </rPh>
    <rPh sb="3" eb="5">
      <t>サイガイ</t>
    </rPh>
    <rPh sb="6" eb="7">
      <t>ソナ</t>
    </rPh>
    <rPh sb="12" eb="15">
      <t>ロウキュウカン</t>
    </rPh>
    <rPh sb="16" eb="18">
      <t>コウシン</t>
    </rPh>
    <rPh sb="19" eb="20">
      <t>スス</t>
    </rPh>
    <rPh sb="25" eb="28">
      <t>マイネンド</t>
    </rPh>
    <rPh sb="33" eb="36">
      <t>ドウキボ</t>
    </rPh>
    <rPh sb="37" eb="38">
      <t>カン</t>
    </rPh>
    <rPh sb="38" eb="40">
      <t>エンチョウ</t>
    </rPh>
    <rPh sb="41" eb="43">
      <t>コウシン</t>
    </rPh>
    <rPh sb="43" eb="44">
      <t>リツ</t>
    </rPh>
    <rPh sb="55" eb="57">
      <t>チク</t>
    </rPh>
    <rPh sb="58" eb="61">
      <t>ロウキュウカン</t>
    </rPh>
    <rPh sb="62" eb="64">
      <t>コウシン</t>
    </rPh>
    <rPh sb="70" eb="72">
      <t>ソウトウ</t>
    </rPh>
    <rPh sb="73" eb="75">
      <t>ネンスウ</t>
    </rPh>
    <rPh sb="76" eb="77">
      <t>ヨウ</t>
    </rPh>
    <rPh sb="84" eb="86">
      <t>コウジ</t>
    </rPh>
    <rPh sb="86" eb="88">
      <t>キボ</t>
    </rPh>
    <rPh sb="89" eb="91">
      <t>ミナオ</t>
    </rPh>
    <rPh sb="96" eb="98">
      <t>ヒツヨウ</t>
    </rPh>
    <phoneticPr fontId="4"/>
  </si>
  <si>
    <t>①⑤⑥について、地方債償還額が減少したことにより、各指標が改善された。
④配水管布設替工事費の増加に伴い、地方債の借入額が増加したこと、また、給水人口の減少に伴う給水収益の減少等の理由から指標が悪化した。
⑦観光施設における漏水以降、指標の悪化が続く。特に、人口減少が著しい地区における施設の稼働は、遊休状態とまではいかないものの比較的低い状態であり、今後も人口の減少が続くと仮定すると指標悪化の継続が懸念される。
管路更新の際、ダウンサイジングの検討も必要である。
⑧比較的高い水準で横ばいとなっている。引き続き、漏水の早期発見やメーターの整備等を行っていき、指標の向上を目指したい。</t>
    <rPh sb="8" eb="11">
      <t>チホウサイ</t>
    </rPh>
    <rPh sb="11" eb="14">
      <t>ショウカンガク</t>
    </rPh>
    <rPh sb="15" eb="17">
      <t>ゲンショウ</t>
    </rPh>
    <rPh sb="25" eb="26">
      <t>カク</t>
    </rPh>
    <rPh sb="26" eb="28">
      <t>シヒョウ</t>
    </rPh>
    <rPh sb="29" eb="31">
      <t>カイゼン</t>
    </rPh>
    <rPh sb="38" eb="41">
      <t>ハイスイカン</t>
    </rPh>
    <rPh sb="41" eb="43">
      <t>フセツ</t>
    </rPh>
    <rPh sb="43" eb="44">
      <t>ガ</t>
    </rPh>
    <rPh sb="44" eb="46">
      <t>コウジ</t>
    </rPh>
    <rPh sb="46" eb="47">
      <t>ヒ</t>
    </rPh>
    <rPh sb="48" eb="50">
      <t>ゾウカ</t>
    </rPh>
    <rPh sb="51" eb="52">
      <t>トモナ</t>
    </rPh>
    <rPh sb="54" eb="57">
      <t>チホウサイ</t>
    </rPh>
    <rPh sb="58" eb="60">
      <t>カリイレ</t>
    </rPh>
    <rPh sb="60" eb="61">
      <t>ガク</t>
    </rPh>
    <rPh sb="62" eb="64">
      <t>ゾウカ</t>
    </rPh>
    <rPh sb="72" eb="74">
      <t>キュウスイ</t>
    </rPh>
    <rPh sb="74" eb="76">
      <t>ジンコウ</t>
    </rPh>
    <rPh sb="77" eb="79">
      <t>ゲンショウ</t>
    </rPh>
    <rPh sb="80" eb="81">
      <t>トモナ</t>
    </rPh>
    <rPh sb="82" eb="84">
      <t>キュウスイ</t>
    </rPh>
    <rPh sb="84" eb="86">
      <t>シュウエキ</t>
    </rPh>
    <rPh sb="87" eb="89">
      <t>ゲンショウ</t>
    </rPh>
    <rPh sb="89" eb="90">
      <t>トウ</t>
    </rPh>
    <rPh sb="91" eb="93">
      <t>リユウ</t>
    </rPh>
    <rPh sb="95" eb="97">
      <t>シヒョウ</t>
    </rPh>
    <rPh sb="98" eb="100">
      <t>アッカ</t>
    </rPh>
    <rPh sb="106" eb="108">
      <t>カンコウ</t>
    </rPh>
    <rPh sb="108" eb="110">
      <t>シセツ</t>
    </rPh>
    <rPh sb="114" eb="116">
      <t>ロウスイ</t>
    </rPh>
    <rPh sb="116" eb="118">
      <t>イコウ</t>
    </rPh>
    <rPh sb="119" eb="121">
      <t>シヒョウ</t>
    </rPh>
    <rPh sb="122" eb="124">
      <t>アッカ</t>
    </rPh>
    <rPh sb="125" eb="126">
      <t>ツヅ</t>
    </rPh>
    <rPh sb="128" eb="129">
      <t>トク</t>
    </rPh>
    <rPh sb="131" eb="133">
      <t>ジンコウ</t>
    </rPh>
    <rPh sb="133" eb="135">
      <t>ゲンショウ</t>
    </rPh>
    <rPh sb="136" eb="137">
      <t>イチジル</t>
    </rPh>
    <rPh sb="139" eb="141">
      <t>チク</t>
    </rPh>
    <rPh sb="145" eb="147">
      <t>シセツ</t>
    </rPh>
    <rPh sb="148" eb="150">
      <t>カドウ</t>
    </rPh>
    <rPh sb="152" eb="154">
      <t>ユウキュウ</t>
    </rPh>
    <rPh sb="154" eb="156">
      <t>ジョウタイ</t>
    </rPh>
    <rPh sb="167" eb="170">
      <t>ヒカクテキ</t>
    </rPh>
    <rPh sb="170" eb="171">
      <t>ヒク</t>
    </rPh>
    <rPh sb="172" eb="174">
      <t>ジョウタイ</t>
    </rPh>
    <rPh sb="178" eb="180">
      <t>コンゴ</t>
    </rPh>
    <rPh sb="181" eb="183">
      <t>ジンコウ</t>
    </rPh>
    <rPh sb="184" eb="186">
      <t>ゲンショウ</t>
    </rPh>
    <rPh sb="187" eb="188">
      <t>ツヅ</t>
    </rPh>
    <rPh sb="190" eb="192">
      <t>カテイ</t>
    </rPh>
    <rPh sb="195" eb="197">
      <t>シヒョウ</t>
    </rPh>
    <rPh sb="197" eb="199">
      <t>アッカ</t>
    </rPh>
    <rPh sb="200" eb="202">
      <t>ケイゾク</t>
    </rPh>
    <rPh sb="203" eb="205">
      <t>ケネン</t>
    </rPh>
    <rPh sb="210" eb="212">
      <t>カンロ</t>
    </rPh>
    <rPh sb="212" eb="214">
      <t>コウシン</t>
    </rPh>
    <rPh sb="215" eb="216">
      <t>サイ</t>
    </rPh>
    <rPh sb="226" eb="228">
      <t>ケントウ</t>
    </rPh>
    <rPh sb="238" eb="241">
      <t>ヒカクテキ</t>
    </rPh>
    <rPh sb="241" eb="242">
      <t>タカ</t>
    </rPh>
    <rPh sb="243" eb="245">
      <t>スイジュン</t>
    </rPh>
    <rPh sb="246" eb="247">
      <t>ヨコ</t>
    </rPh>
    <rPh sb="256" eb="257">
      <t>ヒ</t>
    </rPh>
    <rPh sb="258" eb="259">
      <t>ツヅ</t>
    </rPh>
    <rPh sb="261" eb="263">
      <t>ロウスイ</t>
    </rPh>
    <rPh sb="264" eb="266">
      <t>ソウキ</t>
    </rPh>
    <rPh sb="266" eb="268">
      <t>ハッケン</t>
    </rPh>
    <rPh sb="274" eb="276">
      <t>セイビ</t>
    </rPh>
    <rPh sb="276" eb="277">
      <t>トウ</t>
    </rPh>
    <rPh sb="278" eb="279">
      <t>オコナ</t>
    </rPh>
    <rPh sb="284" eb="286">
      <t>シヒョウ</t>
    </rPh>
    <rPh sb="287" eb="289">
      <t>コウジョウ</t>
    </rPh>
    <rPh sb="290" eb="292">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</si>
</sst>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1.55</c:v>
                </c:pt>
                <c:pt idx="1">
                  <c:v>1.21</c:v>
                </c:pt>
                <c:pt idx="2">
                  <c:v>1.8</c:v>
                </c:pt>
                <c:pt idx="3" formatCode="#,##0.00;&quot;△&quot;#,##0.00">
                  <c:v>1.25</c:v>
                </c:pt>
                <c:pt idx="4">
                  <c:v>1.25</c:v>
                </c:pt>
              </c:numCache>
            </c:numRef>
          </c:val>
          <c:extLst>
            <c:ext xmlns:c16="http://schemas.microsoft.com/office/drawing/2014/chart" uri="{C3380CC4-5D6E-409C-BE32-E72D297353CC}">
              <c16:uniqueId val="{00000000-C116-425F-994B-19DF81EFBA96}"/>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0.39</c:v>
                </c:pt>
                <c:pt idx="2">
                  <c:v>0.61</c:v>
                </c:pt>
                <c:pt idx="3">
                  <c:v>0.4</c:v>
                </c:pt>
                <c:pt idx="4">
                  <c:v>0.59</c:v>
                </c:pt>
              </c:numCache>
            </c:numRef>
          </c:val>
          <c:smooth val="0"/>
          <c:extLst>
            <c:ext xmlns:c16="http://schemas.microsoft.com/office/drawing/2014/chart" uri="{C3380CC4-5D6E-409C-BE32-E72D297353CC}">
              <c16:uniqueId val="{00000001-C116-425F-994B-19DF81EFBA96}"/>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49.95</c:v>
                </c:pt>
                <c:pt idx="1">
                  <c:v>49.91</c:v>
                </c:pt>
                <c:pt idx="2">
                  <c:v>51.54</c:v>
                </c:pt>
                <c:pt idx="3">
                  <c:v>46.05</c:v>
                </c:pt>
                <c:pt idx="4">
                  <c:v>45.23</c:v>
                </c:pt>
              </c:numCache>
            </c:numRef>
          </c:val>
          <c:extLst>
            <c:ext xmlns:c16="http://schemas.microsoft.com/office/drawing/2014/chart" uri="{C3380CC4-5D6E-409C-BE32-E72D297353CC}">
              <c16:uniqueId val="{00000000-9141-48D4-8B7D-71A40C9C4525}"/>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48.26</c:v>
                </c:pt>
                <c:pt idx="1">
                  <c:v>48.01</c:v>
                </c:pt>
                <c:pt idx="2">
                  <c:v>49.08</c:v>
                </c:pt>
                <c:pt idx="3">
                  <c:v>51.46</c:v>
                </c:pt>
                <c:pt idx="4">
                  <c:v>51.84</c:v>
                </c:pt>
              </c:numCache>
            </c:numRef>
          </c:val>
          <c:smooth val="0"/>
          <c:extLst>
            <c:ext xmlns:c16="http://schemas.microsoft.com/office/drawing/2014/chart" uri="{C3380CC4-5D6E-409C-BE32-E72D297353CC}">
              <c16:uniqueId val="{00000001-9141-48D4-8B7D-71A40C9C4525}"/>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86.26</c:v>
                </c:pt>
                <c:pt idx="1">
                  <c:v>87.46</c:v>
                </c:pt>
                <c:pt idx="2">
                  <c:v>87.33</c:v>
                </c:pt>
                <c:pt idx="3">
                  <c:v>85.25</c:v>
                </c:pt>
                <c:pt idx="4">
                  <c:v>84.27</c:v>
                </c:pt>
              </c:numCache>
            </c:numRef>
          </c:val>
          <c:extLst>
            <c:ext xmlns:c16="http://schemas.microsoft.com/office/drawing/2014/chart" uri="{C3380CC4-5D6E-409C-BE32-E72D297353CC}">
              <c16:uniqueId val="{00000000-1CD3-438B-A2BF-F911897A1CBB}"/>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72.72</c:v>
                </c:pt>
                <c:pt idx="1">
                  <c:v>72.75</c:v>
                </c:pt>
                <c:pt idx="2">
                  <c:v>71.27</c:v>
                </c:pt>
                <c:pt idx="3">
                  <c:v>68.58</c:v>
                </c:pt>
                <c:pt idx="4">
                  <c:v>67.94</c:v>
                </c:pt>
              </c:numCache>
            </c:numRef>
          </c:val>
          <c:smooth val="0"/>
          <c:extLst>
            <c:ext xmlns:c16="http://schemas.microsoft.com/office/drawing/2014/chart" uri="{C3380CC4-5D6E-409C-BE32-E72D297353CC}">
              <c16:uniqueId val="{00000001-1CD3-438B-A2BF-F911897A1CBB}"/>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65.150000000000006</c:v>
                </c:pt>
                <c:pt idx="1">
                  <c:v>61.77</c:v>
                </c:pt>
                <c:pt idx="2">
                  <c:v>81.2</c:v>
                </c:pt>
                <c:pt idx="3">
                  <c:v>66.98</c:v>
                </c:pt>
                <c:pt idx="4">
                  <c:v>69.16</c:v>
                </c:pt>
              </c:numCache>
            </c:numRef>
          </c:val>
          <c:extLst>
            <c:ext xmlns:c16="http://schemas.microsoft.com/office/drawing/2014/chart" uri="{C3380CC4-5D6E-409C-BE32-E72D297353CC}">
              <c16:uniqueId val="{00000000-BE82-4FD0-9143-4991652B2D9C}"/>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73.25</c:v>
                </c:pt>
                <c:pt idx="1">
                  <c:v>75.06</c:v>
                </c:pt>
                <c:pt idx="2">
                  <c:v>73.22</c:v>
                </c:pt>
                <c:pt idx="3">
                  <c:v>69.05</c:v>
                </c:pt>
                <c:pt idx="4">
                  <c:v>67.02</c:v>
                </c:pt>
              </c:numCache>
            </c:numRef>
          </c:val>
          <c:smooth val="0"/>
          <c:extLst>
            <c:ext xmlns:c16="http://schemas.microsoft.com/office/drawing/2014/chart" uri="{C3380CC4-5D6E-409C-BE32-E72D297353CC}">
              <c16:uniqueId val="{00000001-BE82-4FD0-9143-4991652B2D9C}"/>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A7-4942-B045-A1AC3A8D7429}"/>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A7-4942-B045-A1AC3A8D7429}"/>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47-4BBD-AC82-07584A4AB97D}"/>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47-4BBD-AC82-07584A4AB97D}"/>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84-41B3-9A6B-6E8689C9292C}"/>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84-41B3-9A6B-6E8689C9292C}"/>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776-4A4B-AF8D-59848308CB4D}"/>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76-4A4B-AF8D-59848308CB4D}"/>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704.49</c:v>
                </c:pt>
                <c:pt idx="1">
                  <c:v>668.46</c:v>
                </c:pt>
                <c:pt idx="2">
                  <c:v>658.96</c:v>
                </c:pt>
                <c:pt idx="3">
                  <c:v>726.13</c:v>
                </c:pt>
                <c:pt idx="4">
                  <c:v>751.56</c:v>
                </c:pt>
              </c:numCache>
            </c:numRef>
          </c:val>
          <c:extLst>
            <c:ext xmlns:c16="http://schemas.microsoft.com/office/drawing/2014/chart" uri="{C3380CC4-5D6E-409C-BE32-E72D297353CC}">
              <c16:uniqueId val="{00000000-62BC-4DBE-BF5D-9102D30930A3}"/>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1274.21</c:v>
                </c:pt>
                <c:pt idx="1">
                  <c:v>1183.92</c:v>
                </c:pt>
                <c:pt idx="2">
                  <c:v>1128.72</c:v>
                </c:pt>
                <c:pt idx="3">
                  <c:v>1125.25</c:v>
                </c:pt>
                <c:pt idx="4">
                  <c:v>1157.05</c:v>
                </c:pt>
              </c:numCache>
            </c:numRef>
          </c:val>
          <c:smooth val="0"/>
          <c:extLst>
            <c:ext xmlns:c16="http://schemas.microsoft.com/office/drawing/2014/chart" uri="{C3380CC4-5D6E-409C-BE32-E72D297353CC}">
              <c16:uniqueId val="{00000001-62BC-4DBE-BF5D-9102D30930A3}"/>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55.61</c:v>
                </c:pt>
                <c:pt idx="1">
                  <c:v>61.33</c:v>
                </c:pt>
                <c:pt idx="2">
                  <c:v>61.04</c:v>
                </c:pt>
                <c:pt idx="3">
                  <c:v>51.94</c:v>
                </c:pt>
                <c:pt idx="4">
                  <c:v>54.32</c:v>
                </c:pt>
              </c:numCache>
            </c:numRef>
          </c:val>
          <c:extLst>
            <c:ext xmlns:c16="http://schemas.microsoft.com/office/drawing/2014/chart" uri="{C3380CC4-5D6E-409C-BE32-E72D297353CC}">
              <c16:uniqueId val="{00000000-AD91-432B-8CAC-C2D07882EAB2}"/>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41.25</c:v>
                </c:pt>
                <c:pt idx="1">
                  <c:v>42.5</c:v>
                </c:pt>
                <c:pt idx="2">
                  <c:v>41.84</c:v>
                </c:pt>
                <c:pt idx="3">
                  <c:v>41.44</c:v>
                </c:pt>
                <c:pt idx="4">
                  <c:v>37.65</c:v>
                </c:pt>
              </c:numCache>
            </c:numRef>
          </c:val>
          <c:smooth val="0"/>
          <c:extLst>
            <c:ext xmlns:c16="http://schemas.microsoft.com/office/drawing/2014/chart" uri="{C3380CC4-5D6E-409C-BE32-E72D297353CC}">
              <c16:uniqueId val="{00000001-AD91-432B-8CAC-C2D07882EAB2}"/>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356.07</c:v>
                </c:pt>
                <c:pt idx="1">
                  <c:v>329.65</c:v>
                </c:pt>
                <c:pt idx="2">
                  <c:v>329.3</c:v>
                </c:pt>
                <c:pt idx="3">
                  <c:v>394.61</c:v>
                </c:pt>
                <c:pt idx="4">
                  <c:v>381.25</c:v>
                </c:pt>
              </c:numCache>
            </c:numRef>
          </c:val>
          <c:extLst>
            <c:ext xmlns:c16="http://schemas.microsoft.com/office/drawing/2014/chart" uri="{C3380CC4-5D6E-409C-BE32-E72D297353CC}">
              <c16:uniqueId val="{00000000-83FC-4921-BD28-4E7D1D525B42}"/>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383.25</c:v>
                </c:pt>
                <c:pt idx="1">
                  <c:v>377.72</c:v>
                </c:pt>
                <c:pt idx="2">
                  <c:v>390.47</c:v>
                </c:pt>
                <c:pt idx="3">
                  <c:v>403.61</c:v>
                </c:pt>
                <c:pt idx="4">
                  <c:v>442.82</c:v>
                </c:pt>
              </c:numCache>
            </c:numRef>
          </c:val>
          <c:smooth val="0"/>
          <c:extLst>
            <c:ext xmlns:c16="http://schemas.microsoft.com/office/drawing/2014/chart" uri="{C3380CC4-5D6E-409C-BE32-E72D297353CC}">
              <c16:uniqueId val="{00000001-83FC-4921-BD28-4E7D1D525B42}"/>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9" zoomScale="70" zoomScaleNormal="7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奈良県　御杖村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D4</v>
      </c>
      <c r="X8" s="65"/>
      <c r="Y8" s="65"/>
      <c r="Z8" s="65"/>
      <c r="AA8" s="65"/>
      <c r="AB8" s="65"/>
      <c r="AC8" s="65"/>
      <c r="AD8" s="65" t="str">
        <f>データ!$M$6</f>
        <v>非設置</v>
      </c>
      <c r="AE8" s="65"/>
      <c r="AF8" s="65"/>
      <c r="AG8" s="65"/>
      <c r="AH8" s="65"/>
      <c r="AI8" s="65"/>
      <c r="AJ8" s="65"/>
      <c r="AK8" s="2"/>
      <c r="AL8" s="60">
        <f>データ!$R$6</f>
        <v>1458</v>
      </c>
      <c r="AM8" s="60"/>
      <c r="AN8" s="60"/>
      <c r="AO8" s="60"/>
      <c r="AP8" s="60"/>
      <c r="AQ8" s="60"/>
      <c r="AR8" s="60"/>
      <c r="AS8" s="60"/>
      <c r="AT8" s="36">
        <f>データ!$S$6</f>
        <v>79.58</v>
      </c>
      <c r="AU8" s="36"/>
      <c r="AV8" s="36"/>
      <c r="AW8" s="36"/>
      <c r="AX8" s="36"/>
      <c r="AY8" s="36"/>
      <c r="AZ8" s="36"/>
      <c r="BA8" s="36"/>
      <c r="BB8" s="36">
        <f>データ!$T$6</f>
        <v>18.32</v>
      </c>
      <c r="BC8" s="36"/>
      <c r="BD8" s="36"/>
      <c r="BE8" s="36"/>
      <c r="BF8" s="36"/>
      <c r="BG8" s="36"/>
      <c r="BH8" s="36"/>
      <c r="BI8" s="36"/>
      <c r="BJ8" s="3"/>
      <c r="BK8" s="3"/>
      <c r="BL8" s="61" t="s">
        <v>10</v>
      </c>
      <c r="BM8" s="62"/>
      <c r="BN8" s="63" t="s">
        <v>11</v>
      </c>
      <c r="BO8" s="63"/>
      <c r="BP8" s="63"/>
      <c r="BQ8" s="63"/>
      <c r="BR8" s="63"/>
      <c r="BS8" s="63"/>
      <c r="BT8" s="63"/>
      <c r="BU8" s="63"/>
      <c r="BV8" s="63"/>
      <c r="BW8" s="63"/>
      <c r="BX8" s="63"/>
      <c r="BY8" s="64"/>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95.84</v>
      </c>
      <c r="Q10" s="36"/>
      <c r="R10" s="36"/>
      <c r="S10" s="36"/>
      <c r="T10" s="36"/>
      <c r="U10" s="36"/>
      <c r="V10" s="36"/>
      <c r="W10" s="60">
        <f>データ!$Q$6</f>
        <v>3300</v>
      </c>
      <c r="X10" s="60"/>
      <c r="Y10" s="60"/>
      <c r="Z10" s="60"/>
      <c r="AA10" s="60"/>
      <c r="AB10" s="60"/>
      <c r="AC10" s="60"/>
      <c r="AD10" s="2"/>
      <c r="AE10" s="2"/>
      <c r="AF10" s="2"/>
      <c r="AG10" s="2"/>
      <c r="AH10" s="2"/>
      <c r="AI10" s="2"/>
      <c r="AJ10" s="2"/>
      <c r="AK10" s="2"/>
      <c r="AL10" s="60">
        <f>データ!$U$6</f>
        <v>1382</v>
      </c>
      <c r="AM10" s="60"/>
      <c r="AN10" s="60"/>
      <c r="AO10" s="60"/>
      <c r="AP10" s="60"/>
      <c r="AQ10" s="60"/>
      <c r="AR10" s="60"/>
      <c r="AS10" s="60"/>
      <c r="AT10" s="36">
        <f>データ!$V$6</f>
        <v>13</v>
      </c>
      <c r="AU10" s="36"/>
      <c r="AV10" s="36"/>
      <c r="AW10" s="36"/>
      <c r="AX10" s="36"/>
      <c r="AY10" s="36"/>
      <c r="AZ10" s="36"/>
      <c r="BA10" s="36"/>
      <c r="BB10" s="36">
        <f>データ!$W$6</f>
        <v>106.31</v>
      </c>
      <c r="BC10" s="36"/>
      <c r="BD10" s="36"/>
      <c r="BE10" s="36"/>
      <c r="BF10" s="36"/>
      <c r="BG10" s="36"/>
      <c r="BH10" s="36"/>
      <c r="BI10" s="36"/>
      <c r="BJ10" s="2"/>
      <c r="BK10" s="2"/>
      <c r="BL10" s="51" t="s">
        <v>21</v>
      </c>
      <c r="BM10" s="52"/>
      <c r="BN10" s="53" t="s">
        <v>22</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116</v>
      </c>
      <c r="BM16" s="38"/>
      <c r="BN16" s="38"/>
      <c r="BO16" s="38"/>
      <c r="BP16" s="38"/>
      <c r="BQ16" s="38"/>
      <c r="BR16" s="38"/>
      <c r="BS16" s="38"/>
      <c r="BT16" s="38"/>
      <c r="BU16" s="38"/>
      <c r="BV16" s="38"/>
      <c r="BW16" s="38"/>
      <c r="BX16" s="38"/>
      <c r="BY16" s="38"/>
      <c r="BZ16" s="3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115</v>
      </c>
      <c r="BM47" s="38"/>
      <c r="BN47" s="38"/>
      <c r="BO47" s="38"/>
      <c r="BP47" s="38"/>
      <c r="BQ47" s="38"/>
      <c r="BR47" s="38"/>
      <c r="BS47" s="38"/>
      <c r="BT47" s="38"/>
      <c r="BU47" s="38"/>
      <c r="BV47" s="38"/>
      <c r="BW47" s="38"/>
      <c r="BX47" s="38"/>
      <c r="BY47" s="38"/>
      <c r="BZ47" s="3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x14ac:dyDescent="0.15">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7"/>
      <c r="BM60" s="38"/>
      <c r="BN60" s="38"/>
      <c r="BO60" s="38"/>
      <c r="BP60" s="38"/>
      <c r="BQ60" s="38"/>
      <c r="BR60" s="38"/>
      <c r="BS60" s="38"/>
      <c r="BT60" s="38"/>
      <c r="BU60" s="38"/>
      <c r="BV60" s="38"/>
      <c r="BW60" s="38"/>
      <c r="BX60" s="38"/>
      <c r="BY60" s="38"/>
      <c r="BZ60" s="39"/>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7"/>
      <c r="BM61" s="38"/>
      <c r="BN61" s="38"/>
      <c r="BO61" s="38"/>
      <c r="BP61" s="38"/>
      <c r="BQ61" s="38"/>
      <c r="BR61" s="38"/>
      <c r="BS61" s="38"/>
      <c r="BT61" s="38"/>
      <c r="BU61" s="38"/>
      <c r="BV61" s="38"/>
      <c r="BW61" s="38"/>
      <c r="BX61" s="38"/>
      <c r="BY61" s="38"/>
      <c r="BZ61" s="3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114</v>
      </c>
      <c r="BM66" s="38"/>
      <c r="BN66" s="38"/>
      <c r="BO66" s="38"/>
      <c r="BP66" s="38"/>
      <c r="BQ66" s="38"/>
      <c r="BR66" s="38"/>
      <c r="BS66" s="38"/>
      <c r="BT66" s="38"/>
      <c r="BU66" s="38"/>
      <c r="BV66" s="38"/>
      <c r="BW66" s="38"/>
      <c r="BX66" s="38"/>
      <c r="BY66" s="38"/>
      <c r="BZ66" s="3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42</v>
      </c>
      <c r="N85" s="13" t="s">
        <v>42</v>
      </c>
      <c r="O85" s="13" t="str">
        <f>データ!EN6</f>
        <v>【0.52】</v>
      </c>
    </row>
  </sheetData>
  <sheetProtection algorithmName="SHA-512" hashValue="Gxu/3xtsXL7uCBECsu+IrqWNVSNKHz2efxL3867l5742Sn2YwBmQZFf6uP42XQ0v6lE1Kup9RlC3T76y5S3B9w==" saltValue="zdeA3hjqx5q3o5trxqEI1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election activeCell="EG7" sqref="EG7"/>
    </sheetView>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2022</v>
      </c>
      <c r="C6" s="20">
        <f t="shared" ref="C6:W6" si="3">C7</f>
        <v>293865</v>
      </c>
      <c r="D6" s="20">
        <f t="shared" si="3"/>
        <v>47</v>
      </c>
      <c r="E6" s="20">
        <f t="shared" si="3"/>
        <v>1</v>
      </c>
      <c r="F6" s="20">
        <f t="shared" si="3"/>
        <v>0</v>
      </c>
      <c r="G6" s="20">
        <f t="shared" si="3"/>
        <v>0</v>
      </c>
      <c r="H6" s="20" t="str">
        <f t="shared" si="3"/>
        <v>奈良県　御杖村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95.84</v>
      </c>
      <c r="Q6" s="21">
        <f t="shared" si="3"/>
        <v>3300</v>
      </c>
      <c r="R6" s="21">
        <f t="shared" si="3"/>
        <v>1458</v>
      </c>
      <c r="S6" s="21">
        <f t="shared" si="3"/>
        <v>79.58</v>
      </c>
      <c r="T6" s="21">
        <f t="shared" si="3"/>
        <v>18.32</v>
      </c>
      <c r="U6" s="21">
        <f t="shared" si="3"/>
        <v>1382</v>
      </c>
      <c r="V6" s="21">
        <f t="shared" si="3"/>
        <v>13</v>
      </c>
      <c r="W6" s="21">
        <f t="shared" si="3"/>
        <v>106.31</v>
      </c>
      <c r="X6" s="22">
        <f>IF(X7="",NA(),X7)</f>
        <v>65.150000000000006</v>
      </c>
      <c r="Y6" s="22">
        <f t="shared" ref="Y6:AG6" si="4">IF(Y7="",NA(),Y7)</f>
        <v>61.77</v>
      </c>
      <c r="Z6" s="22">
        <f t="shared" si="4"/>
        <v>81.2</v>
      </c>
      <c r="AA6" s="22">
        <f t="shared" si="4"/>
        <v>66.98</v>
      </c>
      <c r="AB6" s="22">
        <f t="shared" si="4"/>
        <v>69.16</v>
      </c>
      <c r="AC6" s="22">
        <f t="shared" si="4"/>
        <v>73.25</v>
      </c>
      <c r="AD6" s="22">
        <f t="shared" si="4"/>
        <v>75.06</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704.49</v>
      </c>
      <c r="BF6" s="22">
        <f t="shared" ref="BF6:BN6" si="7">IF(BF7="",NA(),BF7)</f>
        <v>668.46</v>
      </c>
      <c r="BG6" s="22">
        <f t="shared" si="7"/>
        <v>658.96</v>
      </c>
      <c r="BH6" s="22">
        <f t="shared" si="7"/>
        <v>726.13</v>
      </c>
      <c r="BI6" s="22">
        <f t="shared" si="7"/>
        <v>751.56</v>
      </c>
      <c r="BJ6" s="22">
        <f t="shared" si="7"/>
        <v>1274.21</v>
      </c>
      <c r="BK6" s="22">
        <f t="shared" si="7"/>
        <v>1183.92</v>
      </c>
      <c r="BL6" s="22">
        <f t="shared" si="7"/>
        <v>1128.72</v>
      </c>
      <c r="BM6" s="22">
        <f t="shared" si="7"/>
        <v>1125.25</v>
      </c>
      <c r="BN6" s="22">
        <f t="shared" si="7"/>
        <v>1157.05</v>
      </c>
      <c r="BO6" s="21" t="str">
        <f>IF(BO7="","",IF(BO7="-","【-】","【"&amp;SUBSTITUTE(TEXT(BO7,"#,##0.00"),"-","△")&amp;"】"))</f>
        <v>【982.48】</v>
      </c>
      <c r="BP6" s="22">
        <f>IF(BP7="",NA(),BP7)</f>
        <v>55.61</v>
      </c>
      <c r="BQ6" s="22">
        <f t="shared" ref="BQ6:BY6" si="8">IF(BQ7="",NA(),BQ7)</f>
        <v>61.33</v>
      </c>
      <c r="BR6" s="22">
        <f t="shared" si="8"/>
        <v>61.04</v>
      </c>
      <c r="BS6" s="22">
        <f t="shared" si="8"/>
        <v>51.94</v>
      </c>
      <c r="BT6" s="22">
        <f t="shared" si="8"/>
        <v>54.32</v>
      </c>
      <c r="BU6" s="22">
        <f t="shared" si="8"/>
        <v>41.25</v>
      </c>
      <c r="BV6" s="22">
        <f t="shared" si="8"/>
        <v>42.5</v>
      </c>
      <c r="BW6" s="22">
        <f t="shared" si="8"/>
        <v>41.84</v>
      </c>
      <c r="BX6" s="22">
        <f t="shared" si="8"/>
        <v>41.44</v>
      </c>
      <c r="BY6" s="22">
        <f t="shared" si="8"/>
        <v>37.65</v>
      </c>
      <c r="BZ6" s="21" t="str">
        <f>IF(BZ7="","",IF(BZ7="-","【-】","【"&amp;SUBSTITUTE(TEXT(BZ7,"#,##0.00"),"-","△")&amp;"】"))</f>
        <v>【50.61】</v>
      </c>
      <c r="CA6" s="22">
        <f>IF(CA7="",NA(),CA7)</f>
        <v>356.07</v>
      </c>
      <c r="CB6" s="22">
        <f t="shared" ref="CB6:CJ6" si="9">IF(CB7="",NA(),CB7)</f>
        <v>329.65</v>
      </c>
      <c r="CC6" s="22">
        <f t="shared" si="9"/>
        <v>329.3</v>
      </c>
      <c r="CD6" s="22">
        <f t="shared" si="9"/>
        <v>394.61</v>
      </c>
      <c r="CE6" s="22">
        <f t="shared" si="9"/>
        <v>381.25</v>
      </c>
      <c r="CF6" s="22">
        <f t="shared" si="9"/>
        <v>383.25</v>
      </c>
      <c r="CG6" s="22">
        <f t="shared" si="9"/>
        <v>377.72</v>
      </c>
      <c r="CH6" s="22">
        <f t="shared" si="9"/>
        <v>390.47</v>
      </c>
      <c r="CI6" s="22">
        <f t="shared" si="9"/>
        <v>403.61</v>
      </c>
      <c r="CJ6" s="22">
        <f t="shared" si="9"/>
        <v>442.82</v>
      </c>
      <c r="CK6" s="21" t="str">
        <f>IF(CK7="","",IF(CK7="-","【-】","【"&amp;SUBSTITUTE(TEXT(CK7,"#,##0.00"),"-","△")&amp;"】"))</f>
        <v>【320.83】</v>
      </c>
      <c r="CL6" s="22">
        <f>IF(CL7="",NA(),CL7)</f>
        <v>49.95</v>
      </c>
      <c r="CM6" s="22">
        <f t="shared" ref="CM6:CU6" si="10">IF(CM7="",NA(),CM7)</f>
        <v>49.91</v>
      </c>
      <c r="CN6" s="22">
        <f t="shared" si="10"/>
        <v>51.54</v>
      </c>
      <c r="CO6" s="22">
        <f t="shared" si="10"/>
        <v>46.05</v>
      </c>
      <c r="CP6" s="22">
        <f t="shared" si="10"/>
        <v>45.23</v>
      </c>
      <c r="CQ6" s="22">
        <f t="shared" si="10"/>
        <v>48.26</v>
      </c>
      <c r="CR6" s="22">
        <f t="shared" si="10"/>
        <v>48.01</v>
      </c>
      <c r="CS6" s="22">
        <f t="shared" si="10"/>
        <v>49.08</v>
      </c>
      <c r="CT6" s="22">
        <f t="shared" si="10"/>
        <v>51.46</v>
      </c>
      <c r="CU6" s="22">
        <f t="shared" si="10"/>
        <v>51.84</v>
      </c>
      <c r="CV6" s="21" t="str">
        <f>IF(CV7="","",IF(CV7="-","【-】","【"&amp;SUBSTITUTE(TEXT(CV7,"#,##0.00"),"-","△")&amp;"】"))</f>
        <v>【56.15】</v>
      </c>
      <c r="CW6" s="22">
        <f>IF(CW7="",NA(),CW7)</f>
        <v>86.26</v>
      </c>
      <c r="CX6" s="22">
        <f t="shared" ref="CX6:DF6" si="11">IF(CX7="",NA(),CX7)</f>
        <v>87.46</v>
      </c>
      <c r="CY6" s="22">
        <f t="shared" si="11"/>
        <v>87.33</v>
      </c>
      <c r="CZ6" s="22">
        <f t="shared" si="11"/>
        <v>85.25</v>
      </c>
      <c r="DA6" s="22">
        <f t="shared" si="11"/>
        <v>84.27</v>
      </c>
      <c r="DB6" s="22">
        <f t="shared" si="11"/>
        <v>72.72</v>
      </c>
      <c r="DC6" s="22">
        <f t="shared" si="11"/>
        <v>72.75</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1.55</v>
      </c>
      <c r="EE6" s="22">
        <f t="shared" ref="EE6:EM6" si="14">IF(EE7="",NA(),EE7)</f>
        <v>1.21</v>
      </c>
      <c r="EF6" s="22">
        <f t="shared" si="14"/>
        <v>1.8</v>
      </c>
      <c r="EG6" s="21">
        <f t="shared" si="14"/>
        <v>1.25</v>
      </c>
      <c r="EH6" s="22">
        <f t="shared" si="14"/>
        <v>1.25</v>
      </c>
      <c r="EI6" s="22">
        <f t="shared" si="14"/>
        <v>0.62</v>
      </c>
      <c r="EJ6" s="22">
        <f t="shared" si="14"/>
        <v>0.39</v>
      </c>
      <c r="EK6" s="22">
        <f t="shared" si="14"/>
        <v>0.61</v>
      </c>
      <c r="EL6" s="22">
        <f t="shared" si="14"/>
        <v>0.4</v>
      </c>
      <c r="EM6" s="22">
        <f t="shared" si="14"/>
        <v>0.59</v>
      </c>
      <c r="EN6" s="21" t="str">
        <f>IF(EN7="","",IF(EN7="-","【-】","【"&amp;SUBSTITUTE(TEXT(EN7,"#,##0.00"),"-","△")&amp;"】"))</f>
        <v>【0.52】</v>
      </c>
    </row>
    <row r="7" spans="1:144" s="23" customFormat="1" x14ac:dyDescent="0.15">
      <c r="A7" s="15"/>
      <c r="B7" s="24">
        <v>2022</v>
      </c>
      <c r="C7" s="24">
        <v>293865</v>
      </c>
      <c r="D7" s="24">
        <v>47</v>
      </c>
      <c r="E7" s="24">
        <v>1</v>
      </c>
      <c r="F7" s="24">
        <v>0</v>
      </c>
      <c r="G7" s="24">
        <v>0</v>
      </c>
      <c r="H7" s="24" t="s">
        <v>96</v>
      </c>
      <c r="I7" s="24" t="s">
        <v>97</v>
      </c>
      <c r="J7" s="24" t="s">
        <v>98</v>
      </c>
      <c r="K7" s="24" t="s">
        <v>99</v>
      </c>
      <c r="L7" s="24" t="s">
        <v>100</v>
      </c>
      <c r="M7" s="24" t="s">
        <v>101</v>
      </c>
      <c r="N7" s="25" t="s">
        <v>102</v>
      </c>
      <c r="O7" s="25" t="s">
        <v>103</v>
      </c>
      <c r="P7" s="25">
        <v>95.84</v>
      </c>
      <c r="Q7" s="25">
        <v>3300</v>
      </c>
      <c r="R7" s="25">
        <v>1458</v>
      </c>
      <c r="S7" s="25">
        <v>79.58</v>
      </c>
      <c r="T7" s="25">
        <v>18.32</v>
      </c>
      <c r="U7" s="25">
        <v>1382</v>
      </c>
      <c r="V7" s="25">
        <v>13</v>
      </c>
      <c r="W7" s="25">
        <v>106.31</v>
      </c>
      <c r="X7" s="25">
        <v>65.150000000000006</v>
      </c>
      <c r="Y7" s="25">
        <v>61.77</v>
      </c>
      <c r="Z7" s="25">
        <v>81.2</v>
      </c>
      <c r="AA7" s="25">
        <v>66.98</v>
      </c>
      <c r="AB7" s="25">
        <v>69.16</v>
      </c>
      <c r="AC7" s="25">
        <v>73.25</v>
      </c>
      <c r="AD7" s="25">
        <v>75.06</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704.49</v>
      </c>
      <c r="BF7" s="25">
        <v>668.46</v>
      </c>
      <c r="BG7" s="25">
        <v>658.96</v>
      </c>
      <c r="BH7" s="25">
        <v>726.13</v>
      </c>
      <c r="BI7" s="25">
        <v>751.56</v>
      </c>
      <c r="BJ7" s="25">
        <v>1274.21</v>
      </c>
      <c r="BK7" s="25">
        <v>1183.92</v>
      </c>
      <c r="BL7" s="25">
        <v>1128.72</v>
      </c>
      <c r="BM7" s="25">
        <v>1125.25</v>
      </c>
      <c r="BN7" s="25">
        <v>1157.05</v>
      </c>
      <c r="BO7" s="25">
        <v>982.48</v>
      </c>
      <c r="BP7" s="25">
        <v>55.61</v>
      </c>
      <c r="BQ7" s="25">
        <v>61.33</v>
      </c>
      <c r="BR7" s="25">
        <v>61.04</v>
      </c>
      <c r="BS7" s="25">
        <v>51.94</v>
      </c>
      <c r="BT7" s="25">
        <v>54.32</v>
      </c>
      <c r="BU7" s="25">
        <v>41.25</v>
      </c>
      <c r="BV7" s="25">
        <v>42.5</v>
      </c>
      <c r="BW7" s="25">
        <v>41.84</v>
      </c>
      <c r="BX7" s="25">
        <v>41.44</v>
      </c>
      <c r="BY7" s="25">
        <v>37.65</v>
      </c>
      <c r="BZ7" s="25">
        <v>50.61</v>
      </c>
      <c r="CA7" s="25">
        <v>356.07</v>
      </c>
      <c r="CB7" s="25">
        <v>329.65</v>
      </c>
      <c r="CC7" s="25">
        <v>329.3</v>
      </c>
      <c r="CD7" s="25">
        <v>394.61</v>
      </c>
      <c r="CE7" s="25">
        <v>381.25</v>
      </c>
      <c r="CF7" s="25">
        <v>383.25</v>
      </c>
      <c r="CG7" s="25">
        <v>377.72</v>
      </c>
      <c r="CH7" s="25">
        <v>390.47</v>
      </c>
      <c r="CI7" s="25">
        <v>403.61</v>
      </c>
      <c r="CJ7" s="25">
        <v>442.82</v>
      </c>
      <c r="CK7" s="25">
        <v>320.83</v>
      </c>
      <c r="CL7" s="25">
        <v>49.95</v>
      </c>
      <c r="CM7" s="25">
        <v>49.91</v>
      </c>
      <c r="CN7" s="25">
        <v>51.54</v>
      </c>
      <c r="CO7" s="25">
        <v>46.05</v>
      </c>
      <c r="CP7" s="25">
        <v>45.23</v>
      </c>
      <c r="CQ7" s="25">
        <v>48.26</v>
      </c>
      <c r="CR7" s="25">
        <v>48.01</v>
      </c>
      <c r="CS7" s="25">
        <v>49.08</v>
      </c>
      <c r="CT7" s="25">
        <v>51.46</v>
      </c>
      <c r="CU7" s="25">
        <v>51.84</v>
      </c>
      <c r="CV7" s="25">
        <v>56.15</v>
      </c>
      <c r="CW7" s="25">
        <v>86.26</v>
      </c>
      <c r="CX7" s="25">
        <v>87.46</v>
      </c>
      <c r="CY7" s="25">
        <v>87.33</v>
      </c>
      <c r="CZ7" s="25">
        <v>85.25</v>
      </c>
      <c r="DA7" s="25">
        <v>84.27</v>
      </c>
      <c r="DB7" s="25">
        <v>72.72</v>
      </c>
      <c r="DC7" s="25">
        <v>72.75</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1.55</v>
      </c>
      <c r="EE7" s="25">
        <v>1.21</v>
      </c>
      <c r="EF7" s="25">
        <v>1.8</v>
      </c>
      <c r="EG7" s="25">
        <v>1.25</v>
      </c>
      <c r="EH7" s="25">
        <v>1.25</v>
      </c>
      <c r="EI7" s="25">
        <v>0.62</v>
      </c>
      <c r="EJ7" s="25">
        <v>0.39</v>
      </c>
      <c r="EK7" s="25">
        <v>0.61</v>
      </c>
      <c r="EL7" s="25">
        <v>0.4</v>
      </c>
      <c r="EM7" s="25">
        <v>0.59</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109</v>
      </c>
    </row>
    <row r="12" spans="1:144" x14ac:dyDescent="0.15">
      <c r="B12">
        <v>1</v>
      </c>
      <c r="C12">
        <v>1</v>
      </c>
      <c r="D12">
        <v>2</v>
      </c>
      <c r="E12">
        <v>3</v>
      </c>
      <c r="F12">
        <v>4</v>
      </c>
      <c r="G12" t="s">
        <v>110</v>
      </c>
    </row>
    <row r="13" spans="1:144" x14ac:dyDescent="0.15">
      <c r="B13" t="s">
        <v>111</v>
      </c>
      <c r="C13" t="s">
        <v>112</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2024-02-01T00:02:10Z</cp:lastPrinted>
  <dcterms:created xsi:type="dcterms:W3CDTF">2023-12-05T01:06:31Z</dcterms:created>
  <dcterms:modified xsi:type="dcterms:W3CDTF">2024-02-01T08:45:59Z</dcterms:modified>
  <cp:category/>
</cp:coreProperties>
</file>