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svin23.vill.mitsue.nara.jp\住民生活課税務徴収G\鈴木健司\水道\調査\H30\【-204〆】【照会】経営比較分析表の提出について（２月４日（月）〆）\【経営比較分析表】2017_293865_47_010\"/>
    </mc:Choice>
  </mc:AlternateContent>
  <workbookProtection workbookAlgorithmName="SHA-512" workbookHashValue="qlElE4rtPqHNjsw9ynioz1rSCz7eUKrSd3j0GglJfDfC3UZY8Kb4E8CcbJj3SSwmioa7SVmZOlpgYUfkqZRVaw==" workbookSaltValue="ItzL2WU8EhKTfE6W4tZKp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<sst xmlns="http://schemas.openxmlformats.org/spreadsheetml/2006/main" count="237" uniqueCount="124">
  <si>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</si>
  <si>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</si>
  <si>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</si>
  <si>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</si>
  <si>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</si>
  <si>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</si>
  <si>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</si>
  <si>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</si>
  <si>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</si>
  <si>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</si>
  <si>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</si>
  <si>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</si>
  <si>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</si>
  <si>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</si>
  <si>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</si>
  <si>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</si>
  <si>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</si>
  <si>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</si>
  <si>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</si>
  <si>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</si>
  <si>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</si>
  <si>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</si>
  <si>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</si>
  <si>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</si>
  <si>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</si>
  <si>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</si>
  <si>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</si>
  <si>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</si>
  <si>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</si>
  <si>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</si>
  <si>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</si>
  <si>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</si>
  <si>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</si>
  <si>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</si>
  <si>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</si>
  <si>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</si>
  <si>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</si>
  <si>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</si>
  <si>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</si>
  <si>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</si>
  <si>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</si>
  <si>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</si>
  <si>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</si>
  <si>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</si>
  <si>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</si>
  <si>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</si>
  <si>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</si>
  <si>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</si>
  <si>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</si>
  <si>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</si>
  <si>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</si>
  <si>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</si>
  <si>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</si>
  <si>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</si>
  <si>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</si>
  <si>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</si>
  <si>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</si>
  <si>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</si>
  <si>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</si>
  <si>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</si>
  <si>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</si>
  <si>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</si>
  <si>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</si>
  <si>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</si>
  <si>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</si>
  <si>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</si>
  <si>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</si>
  <si>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</si>
  <si>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</si>
  <si>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</si>
  <si>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</si>
  <si>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</si>
  <si>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</si>
  <si>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</si>
  <si>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</si>
  <si>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</si>
  <si>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</si>
  <si>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</si>
  <si>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</si>
  <si>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</si>
  <si>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</si>
  <si>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</si>
  <si>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</si>
  <si>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</si>
  <si>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</si>
  <si>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</si>
  <si>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</si>
  <si>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</si>
  <si>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</si>
  <si>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</si>
  <si>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</si>
  <si>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</si>
  <si>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</si>
  <si>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</si>
  <si>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</si>
  <si>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</si>
  <si>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</si>
  <si>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</si>
  <si>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</si>
  <si>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</si>
  <si>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</si>
  <si>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</si>
  <si>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</si>
  <si>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</si>
  <si>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</si>
  <si>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</si>
  <si>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</si>
  <si>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</si>
  <si>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御杖村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</si>
  <si>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</si>
  <si>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</si>
  <si>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</si>
  <si>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</si>
  <si>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</si>
  <si>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</si>
  <si>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</si>
  <si>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</si>
  <si>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</si>
  <si>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</si>
  <si>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</si>
  <si>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</si>
  <si>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平成30年度から管路更新工事を開始するため、この指標は今後改善される。</t>
    <rPh sb="0" eb="2">
      <t>ヘイセイ</t>
    </rPh>
    <rPh sb="4" eb="6">
      <t>ネンド</t>
    </rPh>
    <rPh sb="8" eb="10">
      <t>カンロ</t>
    </rPh>
    <rPh sb="10" eb="12">
      <t>コウシン</t>
    </rPh>
    <rPh sb="12" eb="14">
      <t>コウジ</t>
    </rPh>
    <rPh sb="15" eb="17">
      <t>カイシ</t>
    </rPh>
    <rPh sb="24" eb="26">
      <t>シヒョウ</t>
    </rPh>
    <rPh sb="27" eb="29">
      <t>コンゴ</t>
    </rPh>
    <rPh sb="29" eb="31">
      <t>カイゼン</t>
    </rPh>
    <phoneticPr fontId="4"/>
  </si>
  <si>
    <t>①⑤⑥総収益・料金収入・総費用・年間総有収水量に大きな変化がない中、地方債償還金が26百万円→30百万円→35百万円→40百万円と続伸しており、これが指標の悪化の直接的な原因と考えられる。償還金は平成30年度まで増加しその後減少する予定であるため、次年度まで悪化の傾向が続き、その後回復すると見込まれる。
④この指標が縮小傾向にあるのは地方債残高が着実に減少している意味だが、新たに始まった管路更新事業のための起債により今後数年は横ばい傾向を示すと予測される。
⑦類似団体と比較してやや健全な利用率を維持しており、今後もこの傾向が続くと予測される。
⑧有収率は高水準を維持しており、老朽管の更新を順次行っていくことで今後もこの傾向を維持できるものと思われる。</t>
    <rPh sb="7" eb="9">
      <t>リョウキン</t>
    </rPh>
    <rPh sb="9" eb="11">
      <t>シュウニュウ</t>
    </rPh>
    <rPh sb="16" eb="18">
      <t>ネンカン</t>
    </rPh>
    <rPh sb="18" eb="19">
      <t>ソウ</t>
    </rPh>
    <rPh sb="19" eb="21">
      <t>ユウシュウ</t>
    </rPh>
    <rPh sb="21" eb="23">
      <t>スイリョウ</t>
    </rPh>
    <rPh sb="32" eb="33">
      <t>ナカ</t>
    </rPh>
    <rPh sb="34" eb="37">
      <t>チホウサイ</t>
    </rPh>
    <rPh sb="37" eb="39">
      <t>ショウカン</t>
    </rPh>
    <rPh sb="39" eb="40">
      <t>キン</t>
    </rPh>
    <rPh sb="43" eb="45">
      <t>ヒャクマン</t>
    </rPh>
    <rPh sb="45" eb="46">
      <t>エン</t>
    </rPh>
    <rPh sb="49" eb="51">
      <t>ヒャクマン</t>
    </rPh>
    <rPh sb="51" eb="52">
      <t>エン</t>
    </rPh>
    <rPh sb="55" eb="57">
      <t>ヒャクマン</t>
    </rPh>
    <rPh sb="57" eb="58">
      <t>エン</t>
    </rPh>
    <rPh sb="61" eb="63">
      <t>ヒャクマン</t>
    </rPh>
    <rPh sb="63" eb="64">
      <t>エン</t>
    </rPh>
    <rPh sb="65" eb="67">
      <t>ゾクシン</t>
    </rPh>
    <rPh sb="75" eb="77">
      <t>シヒョウ</t>
    </rPh>
    <rPh sb="78" eb="80">
      <t>アッカ</t>
    </rPh>
    <rPh sb="81" eb="84">
      <t>チョクセツテキ</t>
    </rPh>
    <rPh sb="85" eb="87">
      <t>ゲンイン</t>
    </rPh>
    <rPh sb="88" eb="89">
      <t>カンガ</t>
    </rPh>
    <rPh sb="94" eb="97">
      <t>ショウカンキン</t>
    </rPh>
    <rPh sb="98" eb="100">
      <t>ヘイセイ</t>
    </rPh>
    <rPh sb="102" eb="104">
      <t>ネンド</t>
    </rPh>
    <rPh sb="106" eb="108">
      <t>ゾウカ</t>
    </rPh>
    <rPh sb="111" eb="112">
      <t>ゴ</t>
    </rPh>
    <rPh sb="112" eb="114">
      <t>ゲンショウ</t>
    </rPh>
    <rPh sb="116" eb="118">
      <t>ヨテイ</t>
    </rPh>
    <rPh sb="124" eb="127">
      <t>ジネンド</t>
    </rPh>
    <rPh sb="129" eb="131">
      <t>アッカ</t>
    </rPh>
    <rPh sb="132" eb="134">
      <t>ケイコウ</t>
    </rPh>
    <rPh sb="135" eb="136">
      <t>ツヅ</t>
    </rPh>
    <rPh sb="140" eb="141">
      <t>ゴ</t>
    </rPh>
    <rPh sb="141" eb="143">
      <t>カイフク</t>
    </rPh>
    <rPh sb="146" eb="148">
      <t>ミコ</t>
    </rPh>
    <rPh sb="156" eb="158">
      <t>シヒョウ</t>
    </rPh>
    <rPh sb="159" eb="161">
      <t>シュクショウ</t>
    </rPh>
    <rPh sb="161" eb="163">
      <t>ケイコウ</t>
    </rPh>
    <rPh sb="168" eb="171">
      <t>チホウサイ</t>
    </rPh>
    <rPh sb="171" eb="173">
      <t>ザンダカ</t>
    </rPh>
    <rPh sb="174" eb="176">
      <t>チャクジツ</t>
    </rPh>
    <rPh sb="177" eb="179">
      <t>ゲンショウ</t>
    </rPh>
    <rPh sb="183" eb="185">
      <t>イミ</t>
    </rPh>
    <rPh sb="188" eb="189">
      <t>アラ</t>
    </rPh>
    <rPh sb="191" eb="192">
      <t>ハジ</t>
    </rPh>
    <rPh sb="195" eb="197">
      <t>カンロ</t>
    </rPh>
    <rPh sb="197" eb="199">
      <t>コウシン</t>
    </rPh>
    <rPh sb="199" eb="201">
      <t>ジギョウ</t>
    </rPh>
    <rPh sb="205" eb="207">
      <t>キサイ</t>
    </rPh>
    <rPh sb="210" eb="212">
      <t>コンゴ</t>
    </rPh>
    <rPh sb="212" eb="214">
      <t>スウネン</t>
    </rPh>
    <rPh sb="215" eb="216">
      <t>ヨコ</t>
    </rPh>
    <rPh sb="218" eb="220">
      <t>ケイコウ</t>
    </rPh>
    <rPh sb="221" eb="222">
      <t>シメ</t>
    </rPh>
    <rPh sb="224" eb="226">
      <t>ヨソク</t>
    </rPh>
    <rPh sb="232" eb="234">
      <t>ルイジ</t>
    </rPh>
    <rPh sb="234" eb="236">
      <t>ダンタイ</t>
    </rPh>
    <rPh sb="237" eb="239">
      <t>ヒカク</t>
    </rPh>
    <rPh sb="243" eb="245">
      <t>ケンゼン</t>
    </rPh>
    <rPh sb="246" eb="249">
      <t>リヨウリツ</t>
    </rPh>
    <rPh sb="250" eb="252">
      <t>イジ</t>
    </rPh>
    <rPh sb="257" eb="259">
      <t>コンゴ</t>
    </rPh>
    <rPh sb="262" eb="264">
      <t>ケイコウ</t>
    </rPh>
    <rPh sb="265" eb="266">
      <t>ツヅ</t>
    </rPh>
    <rPh sb="268" eb="270">
      <t>ヨソク</t>
    </rPh>
    <rPh sb="276" eb="278">
      <t>ユウシュウ</t>
    </rPh>
    <rPh sb="278" eb="279">
      <t>リツ</t>
    </rPh>
    <rPh sb="280" eb="283">
      <t>コウスイジュン</t>
    </rPh>
    <rPh sb="284" eb="286">
      <t>イジ</t>
    </rPh>
    <rPh sb="295" eb="297">
      <t>コウシン</t>
    </rPh>
    <rPh sb="298" eb="300">
      <t>ジュンジ</t>
    </rPh>
    <rPh sb="300" eb="301">
      <t>オコナ</t>
    </rPh>
    <rPh sb="308" eb="310">
      <t>コンゴ</t>
    </rPh>
    <rPh sb="313" eb="315">
      <t>ケイコウ</t>
    </rPh>
    <rPh sb="316" eb="318">
      <t>イジ</t>
    </rPh>
    <rPh sb="324" eb="325">
      <t>オモ</t>
    </rPh>
    <phoneticPr fontId="4"/>
  </si>
  <si>
    <t>収益的収支比率、給水原価及び料金回収率の悪化傾向は、地方債償還金の額が縮小する平成31年度には自動的に回復するものであるが、経費削減や収入増に向けた取り組みも同時に取り組んでいかなくてはならない。
収入増には料金値上げが必須であるが、類似団体と比較してやや健全な経営状況であることを踏まえ、その妥当性を十分に考慮して検討する。
老朽化対策として管路更新事業を開始したため、地方債借入れ額、償還額の増加に対応していかなくてはならない。</t>
    <rPh sb="8" eb="12">
      <t>キュウスイゲンカ</t>
    </rPh>
    <rPh sb="12" eb="13">
      <t>オヨ</t>
    </rPh>
    <rPh sb="26" eb="29">
      <t>チホウサイ</t>
    </rPh>
    <rPh sb="29" eb="32">
      <t>ショウカンキン</t>
    </rPh>
    <rPh sb="33" eb="34">
      <t>ガク</t>
    </rPh>
    <rPh sb="35" eb="37">
      <t>シュクショウ</t>
    </rPh>
    <rPh sb="39" eb="41">
      <t>ヘイセイ</t>
    </rPh>
    <rPh sb="43" eb="45">
      <t>ネンド</t>
    </rPh>
    <rPh sb="47" eb="50">
      <t>ジドウテキ</t>
    </rPh>
    <rPh sb="51" eb="53">
      <t>カイフク</t>
    </rPh>
    <rPh sb="62" eb="64">
      <t>ケイヒ</t>
    </rPh>
    <rPh sb="79" eb="81">
      <t>ドウジ</t>
    </rPh>
    <rPh sb="82" eb="83">
      <t>ト</t>
    </rPh>
    <rPh sb="84" eb="85">
      <t>ク</t>
    </rPh>
    <rPh sb="99" eb="102">
      <t>シュウニュウゾウ</t>
    </rPh>
    <rPh sb="104" eb="106">
      <t>リョウキン</t>
    </rPh>
    <rPh sb="106" eb="108">
      <t>ネア</t>
    </rPh>
    <rPh sb="110" eb="112">
      <t>ヒッス</t>
    </rPh>
    <rPh sb="122" eb="124">
      <t>ヒカク</t>
    </rPh>
    <rPh sb="141" eb="142">
      <t>フ</t>
    </rPh>
    <rPh sb="158" eb="160">
      <t>ケントウ</t>
    </rPh>
    <rPh sb="164" eb="167">
      <t>ロウキュウカ</t>
    </rPh>
    <rPh sb="167" eb="169">
      <t>タイサク</t>
    </rPh>
    <rPh sb="172" eb="174">
      <t>カンロ</t>
    </rPh>
    <rPh sb="174" eb="176">
      <t>コウシン</t>
    </rPh>
    <rPh sb="176" eb="178">
      <t>ジギョウ</t>
    </rPh>
    <rPh sb="179" eb="181">
      <t>カイシ</t>
    </rPh>
    <rPh sb="186" eb="189">
      <t>チホウサイ</t>
    </rPh>
    <rPh sb="189" eb="191">
      <t>カリイレ</t>
    </rPh>
    <rPh sb="192" eb="193">
      <t>ガク</t>
    </rPh>
    <rPh sb="194" eb="197">
      <t>ショウカンガク</t>
    </rPh>
    <rPh sb="198" eb="200">
      <t>ゾウカ</t>
    </rPh>
    <rPh sb="201" eb="203">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</si>
</sst>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85-4AAD-A3A2-C011EE56C621}"/>
            </c:ext>
          </c:extLst>
        </c:ser>
        <c:dLbls>
          <c:showLegendKey val="0"/>
          <c:showVal val="0"/>
          <c:showCatName val="0"/>
          <c:showSerName val="0"/>
          <c:showPercent val="0"/>
          <c:showBubbleSize val="0"/>
        </c:dLbls>
        <c:gapWidth val="150"/>
        <c:axId val="199650160"/>
        <c:axId val="1323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0A85-4AAD-A3A2-C011EE56C621}"/>
            </c:ext>
          </c:extLst>
        </c:ser>
        <c:dLbls>
          <c:showLegendKey val="0"/>
          <c:showVal val="0"/>
          <c:showCatName val="0"/>
          <c:showSerName val="0"/>
          <c:showPercent val="0"/>
          <c:showBubbleSize val="0"/>
        </c:dLbls>
        <c:marker val="1"/>
        <c:smooth val="0"/>
        <c:axId val="199650160"/>
        <c:axId val="132335904"/>
      </c:lineChart>
      <c:dateAx>
        <c:axId val="199650160"/>
        <c:scaling>
          <c:orientation val="minMax"/>
        </c:scaling>
        <c:delete val="1"/>
        <c:axPos val="b"/>
        <c:numFmt formatCode="ge" sourceLinked="1"/>
        <c:majorTickMark val="none"/>
        <c:minorTickMark val="none"/>
        <c:tickLblPos val="none"/>
        <c:crossAx val="132335904"/>
        <c:crosses val="autoZero"/>
        <c:auto val="1"/>
        <c:lblOffset val="100"/>
        <c:baseTimeUnit val="years"/>
      </c:dateAx>
      <c:valAx>
        <c:axId val="1323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52.9</c:v>
                </c:pt>
                <c:pt idx="1">
                  <c:v>53.93</c:v>
                </c:pt>
                <c:pt idx="2">
                  <c:v>49.6</c:v>
                </c:pt>
                <c:pt idx="3">
                  <c:v>48.24</c:v>
                </c:pt>
                <c:pt idx="4">
                  <c:v>49.95</c:v>
                </c:pt>
              </c:numCache>
            </c:numRef>
          </c:val>
          <c:extLst xmlns:c16r2="http://schemas.microsoft.com/office/drawing/2015/06/chart">
            <c:ext xmlns:c16="http://schemas.microsoft.com/office/drawing/2014/chart" uri="{C3380CC4-5D6E-409C-BE32-E72D297353CC}">
              <c16:uniqueId val="{00000000-8149-4327-B969-7FBCE3C09027}"/>
            </c:ext>
          </c:extLst>
        </c:ser>
        <c:dLbls>
          <c:showLegendKey val="0"/>
          <c:showVal val="0"/>
          <c:showCatName val="0"/>
          <c:showSerName val="0"/>
          <c:showPercent val="0"/>
          <c:showBubbleSize val="0"/>
        </c:dLbls>
        <c:gapWidth val="150"/>
        <c:axId val="200886440"/>
        <c:axId val="2008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149-4327-B969-7FBCE3C09027}"/>
            </c:ext>
          </c:extLst>
        </c:ser>
        <c:dLbls>
          <c:showLegendKey val="0"/>
          <c:showVal val="0"/>
          <c:showCatName val="0"/>
          <c:showSerName val="0"/>
          <c:showPercent val="0"/>
          <c:showBubbleSize val="0"/>
        </c:dLbls>
        <c:marker val="1"/>
        <c:smooth val="0"/>
        <c:axId val="200886440"/>
        <c:axId val="200886832"/>
      </c:lineChart>
      <c:dateAx>
        <c:axId val="200886440"/>
        <c:scaling>
          <c:orientation val="minMax"/>
        </c:scaling>
        <c:delete val="1"/>
        <c:axPos val="b"/>
        <c:numFmt formatCode="ge" sourceLinked="1"/>
        <c:majorTickMark val="none"/>
        <c:minorTickMark val="none"/>
        <c:tickLblPos val="none"/>
        <c:crossAx val="200886832"/>
        <c:crosses val="autoZero"/>
        <c:auto val="1"/>
        <c:lblOffset val="100"/>
        <c:baseTimeUnit val="years"/>
      </c:dateAx>
      <c:valAx>
        <c:axId val="2008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85.58</c:v>
                </c:pt>
                <c:pt idx="1">
                  <c:v>81.13</c:v>
                </c:pt>
                <c:pt idx="2">
                  <c:v>85.75</c:v>
                </c:pt>
                <c:pt idx="3">
                  <c:v>88.38</c:v>
                </c:pt>
                <c:pt idx="4">
                  <c:v>88.41</c:v>
                </c:pt>
              </c:numCache>
            </c:numRef>
          </c:val>
          <c:extLst xmlns:c16r2="http://schemas.microsoft.com/office/drawing/2015/06/chart">
            <c:ext xmlns:c16="http://schemas.microsoft.com/office/drawing/2014/chart" uri="{C3380CC4-5D6E-409C-BE32-E72D297353CC}">
              <c16:uniqueId val="{00000000-30B7-492B-9281-6C1AB5C86F04}"/>
            </c:ext>
          </c:extLst>
        </c:ser>
        <c:dLbls>
          <c:showLegendKey val="0"/>
          <c:showVal val="0"/>
          <c:showCatName val="0"/>
          <c:showSerName val="0"/>
          <c:showPercent val="0"/>
          <c:showBubbleSize val="0"/>
        </c:dLbls>
        <c:gapWidth val="150"/>
        <c:axId val="200888008"/>
        <c:axId val="20088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0B7-492B-9281-6C1AB5C86F04}"/>
            </c:ext>
          </c:extLst>
        </c:ser>
        <c:dLbls>
          <c:showLegendKey val="0"/>
          <c:showVal val="0"/>
          <c:showCatName val="0"/>
          <c:showSerName val="0"/>
          <c:showPercent val="0"/>
          <c:showBubbleSize val="0"/>
        </c:dLbls>
        <c:marker val="1"/>
        <c:smooth val="0"/>
        <c:axId val="200888008"/>
        <c:axId val="200888400"/>
      </c:lineChart>
      <c:dateAx>
        <c:axId val="200888008"/>
        <c:scaling>
          <c:orientation val="minMax"/>
        </c:scaling>
        <c:delete val="1"/>
        <c:axPos val="b"/>
        <c:numFmt formatCode="ge" sourceLinked="1"/>
        <c:majorTickMark val="none"/>
        <c:minorTickMark val="none"/>
        <c:tickLblPos val="none"/>
        <c:crossAx val="200888400"/>
        <c:crosses val="autoZero"/>
        <c:auto val="1"/>
        <c:lblOffset val="100"/>
        <c:baseTimeUnit val="years"/>
      </c:dateAx>
      <c:valAx>
        <c:axId val="20088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8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94.52</c:v>
                </c:pt>
                <c:pt idx="1">
                  <c:v>86.26</c:v>
                </c:pt>
                <c:pt idx="2">
                  <c:v>74.2</c:v>
                </c:pt>
                <c:pt idx="3">
                  <c:v>72.8</c:v>
                </c:pt>
                <c:pt idx="4">
                  <c:v>71.77</c:v>
                </c:pt>
              </c:numCache>
            </c:numRef>
          </c:val>
          <c:extLst xmlns:c16r2="http://schemas.microsoft.com/office/drawing/2015/06/chart">
            <c:ext xmlns:c16="http://schemas.microsoft.com/office/drawing/2014/chart" uri="{C3380CC4-5D6E-409C-BE32-E72D297353CC}">
              <c16:uniqueId val="{00000000-1680-48F8-BA48-8AC15FED308B}"/>
            </c:ext>
          </c:extLst>
        </c:ser>
        <c:dLbls>
          <c:showLegendKey val="0"/>
          <c:showVal val="0"/>
          <c:showCatName val="0"/>
          <c:showSerName val="0"/>
          <c:showPercent val="0"/>
          <c:showBubbleSize val="0"/>
        </c:dLbls>
        <c:gapWidth val="150"/>
        <c:axId val="200895552"/>
        <c:axId val="2008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1680-48F8-BA48-8AC15FED308B}"/>
            </c:ext>
          </c:extLst>
        </c:ser>
        <c:dLbls>
          <c:showLegendKey val="0"/>
          <c:showVal val="0"/>
          <c:showCatName val="0"/>
          <c:showSerName val="0"/>
          <c:showPercent val="0"/>
          <c:showBubbleSize val="0"/>
        </c:dLbls>
        <c:marker val="1"/>
        <c:smooth val="0"/>
        <c:axId val="200895552"/>
        <c:axId val="200895936"/>
      </c:lineChart>
      <c:dateAx>
        <c:axId val="200895552"/>
        <c:scaling>
          <c:orientation val="minMax"/>
        </c:scaling>
        <c:delete val="1"/>
        <c:axPos val="b"/>
        <c:numFmt formatCode="ge" sourceLinked="1"/>
        <c:majorTickMark val="none"/>
        <c:minorTickMark val="none"/>
        <c:tickLblPos val="none"/>
        <c:crossAx val="200895936"/>
        <c:crosses val="autoZero"/>
        <c:auto val="1"/>
        <c:lblOffset val="100"/>
        <c:baseTimeUnit val="years"/>
      </c:dateAx>
      <c:valAx>
        <c:axId val="2008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A-433D-AC93-AB5DE701427F}"/>
            </c:ext>
          </c:extLst>
        </c:ser>
        <c:dLbls>
          <c:showLegendKey val="0"/>
          <c:showVal val="0"/>
          <c:showCatName val="0"/>
          <c:showSerName val="0"/>
          <c:showPercent val="0"/>
          <c:showBubbleSize val="0"/>
        </c:dLbls>
        <c:gapWidth val="150"/>
        <c:axId val="200477768"/>
        <c:axId val="20046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A-433D-AC93-AB5DE701427F}"/>
            </c:ext>
          </c:extLst>
        </c:ser>
        <c:dLbls>
          <c:showLegendKey val="0"/>
          <c:showVal val="0"/>
          <c:showCatName val="0"/>
          <c:showSerName val="0"/>
          <c:showPercent val="0"/>
          <c:showBubbleSize val="0"/>
        </c:dLbls>
        <c:marker val="1"/>
        <c:smooth val="0"/>
        <c:axId val="200477768"/>
        <c:axId val="200465592"/>
      </c:lineChart>
      <c:dateAx>
        <c:axId val="200477768"/>
        <c:scaling>
          <c:orientation val="minMax"/>
        </c:scaling>
        <c:delete val="1"/>
        <c:axPos val="b"/>
        <c:numFmt formatCode="ge" sourceLinked="1"/>
        <c:majorTickMark val="none"/>
        <c:minorTickMark val="none"/>
        <c:tickLblPos val="none"/>
        <c:crossAx val="200465592"/>
        <c:crosses val="autoZero"/>
        <c:auto val="1"/>
        <c:lblOffset val="100"/>
        <c:baseTimeUnit val="years"/>
      </c:dateAx>
      <c:valAx>
        <c:axId val="2004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73-44D6-B30F-4390B02F8B43}"/>
            </c:ext>
          </c:extLst>
        </c:ser>
        <c:dLbls>
          <c:showLegendKey val="0"/>
          <c:showVal val="0"/>
          <c:showCatName val="0"/>
          <c:showSerName val="0"/>
          <c:showPercent val="0"/>
          <c:showBubbleSize val="0"/>
        </c:dLbls>
        <c:gapWidth val="150"/>
        <c:axId val="200512120"/>
        <c:axId val="2005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73-44D6-B30F-4390B02F8B43}"/>
            </c:ext>
          </c:extLst>
        </c:ser>
        <c:dLbls>
          <c:showLegendKey val="0"/>
          <c:showVal val="0"/>
          <c:showCatName val="0"/>
          <c:showSerName val="0"/>
          <c:showPercent val="0"/>
          <c:showBubbleSize val="0"/>
        </c:dLbls>
        <c:marker val="1"/>
        <c:smooth val="0"/>
        <c:axId val="200512120"/>
        <c:axId val="200544736"/>
      </c:lineChart>
      <c:dateAx>
        <c:axId val="200512120"/>
        <c:scaling>
          <c:orientation val="minMax"/>
        </c:scaling>
        <c:delete val="1"/>
        <c:axPos val="b"/>
        <c:numFmt formatCode="ge" sourceLinked="1"/>
        <c:majorTickMark val="none"/>
        <c:minorTickMark val="none"/>
        <c:tickLblPos val="none"/>
        <c:crossAx val="200544736"/>
        <c:crosses val="autoZero"/>
        <c:auto val="1"/>
        <c:lblOffset val="100"/>
        <c:baseTimeUnit val="years"/>
      </c:dateAx>
      <c:valAx>
        <c:axId val="2005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1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E8-43F4-B6EC-1D79605AA61C}"/>
            </c:ext>
          </c:extLst>
        </c:ser>
        <c:dLbls>
          <c:showLegendKey val="0"/>
          <c:showVal val="0"/>
          <c:showCatName val="0"/>
          <c:showSerName val="0"/>
          <c:showPercent val="0"/>
          <c:showBubbleSize val="0"/>
        </c:dLbls>
        <c:gapWidth val="150"/>
        <c:axId val="133850056"/>
        <c:axId val="1338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E8-43F4-B6EC-1D79605AA61C}"/>
            </c:ext>
          </c:extLst>
        </c:ser>
        <c:dLbls>
          <c:showLegendKey val="0"/>
          <c:showVal val="0"/>
          <c:showCatName val="0"/>
          <c:showSerName val="0"/>
          <c:showPercent val="0"/>
          <c:showBubbleSize val="0"/>
        </c:dLbls>
        <c:marker val="1"/>
        <c:smooth val="0"/>
        <c:axId val="133850056"/>
        <c:axId val="133850448"/>
      </c:lineChart>
      <c:dateAx>
        <c:axId val="133850056"/>
        <c:scaling>
          <c:orientation val="minMax"/>
        </c:scaling>
        <c:delete val="1"/>
        <c:axPos val="b"/>
        <c:numFmt formatCode="ge" sourceLinked="1"/>
        <c:majorTickMark val="none"/>
        <c:minorTickMark val="none"/>
        <c:tickLblPos val="none"/>
        <c:crossAx val="133850448"/>
        <c:crosses val="autoZero"/>
        <c:auto val="1"/>
        <c:lblOffset val="100"/>
        <c:baseTimeUnit val="years"/>
      </c:dateAx>
      <c:valAx>
        <c:axId val="1338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3-4E56-9C62-862ED6BA2848}"/>
            </c:ext>
          </c:extLst>
        </c:ser>
        <c:dLbls>
          <c:showLegendKey val="0"/>
          <c:showVal val="0"/>
          <c:showCatName val="0"/>
          <c:showSerName val="0"/>
          <c:showPercent val="0"/>
          <c:showBubbleSize val="0"/>
        </c:dLbls>
        <c:gapWidth val="150"/>
        <c:axId val="200702736"/>
        <c:axId val="2007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3-4E56-9C62-862ED6BA2848}"/>
            </c:ext>
          </c:extLst>
        </c:ser>
        <c:dLbls>
          <c:showLegendKey val="0"/>
          <c:showVal val="0"/>
          <c:showCatName val="0"/>
          <c:showSerName val="0"/>
          <c:showPercent val="0"/>
          <c:showBubbleSize val="0"/>
        </c:dLbls>
        <c:marker val="1"/>
        <c:smooth val="0"/>
        <c:axId val="200702736"/>
        <c:axId val="200703128"/>
      </c:lineChart>
      <c:dateAx>
        <c:axId val="200702736"/>
        <c:scaling>
          <c:orientation val="minMax"/>
        </c:scaling>
        <c:delete val="1"/>
        <c:axPos val="b"/>
        <c:numFmt formatCode="ge" sourceLinked="1"/>
        <c:majorTickMark val="none"/>
        <c:minorTickMark val="none"/>
        <c:tickLblPos val="none"/>
        <c:crossAx val="200703128"/>
        <c:crosses val="autoZero"/>
        <c:auto val="1"/>
        <c:lblOffset val="100"/>
        <c:baseTimeUnit val="years"/>
      </c:dateAx>
      <c:valAx>
        <c:axId val="2007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1043.8900000000001</c:v>
                </c:pt>
                <c:pt idx="1">
                  <c:v>993.07</c:v>
                </c:pt>
                <c:pt idx="2">
                  <c:v>937.73</c:v>
                </c:pt>
                <c:pt idx="3">
                  <c:v>823.91</c:v>
                </c:pt>
                <c:pt idx="4">
                  <c:v>727.31</c:v>
                </c:pt>
              </c:numCache>
            </c:numRef>
          </c:val>
          <c:extLst xmlns:c16r2="http://schemas.microsoft.com/office/drawing/2015/06/chart">
            <c:ext xmlns:c16="http://schemas.microsoft.com/office/drawing/2014/chart" uri="{C3380CC4-5D6E-409C-BE32-E72D297353CC}">
              <c16:uniqueId val="{00000000-DF8B-425B-BB87-5745A05B1A6E}"/>
            </c:ext>
          </c:extLst>
        </c:ser>
        <c:dLbls>
          <c:showLegendKey val="0"/>
          <c:showVal val="0"/>
          <c:showCatName val="0"/>
          <c:showSerName val="0"/>
          <c:showPercent val="0"/>
          <c:showBubbleSize val="0"/>
        </c:dLbls>
        <c:gapWidth val="150"/>
        <c:axId val="200704304"/>
        <c:axId val="20070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DF8B-425B-BB87-5745A05B1A6E}"/>
            </c:ext>
          </c:extLst>
        </c:ser>
        <c:dLbls>
          <c:showLegendKey val="0"/>
          <c:showVal val="0"/>
          <c:showCatName val="0"/>
          <c:showSerName val="0"/>
          <c:showPercent val="0"/>
          <c:showBubbleSize val="0"/>
        </c:dLbls>
        <c:marker val="1"/>
        <c:smooth val="0"/>
        <c:axId val="200704304"/>
        <c:axId val="200704696"/>
      </c:lineChart>
      <c:dateAx>
        <c:axId val="200704304"/>
        <c:scaling>
          <c:orientation val="minMax"/>
        </c:scaling>
        <c:delete val="1"/>
        <c:axPos val="b"/>
        <c:numFmt formatCode="ge" sourceLinked="1"/>
        <c:majorTickMark val="none"/>
        <c:minorTickMark val="none"/>
        <c:tickLblPos val="none"/>
        <c:crossAx val="200704696"/>
        <c:crosses val="autoZero"/>
        <c:auto val="1"/>
        <c:lblOffset val="100"/>
        <c:baseTimeUnit val="years"/>
      </c:dateAx>
      <c:valAx>
        <c:axId val="20070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0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79.099999999999994</c:v>
                </c:pt>
                <c:pt idx="1">
                  <c:v>75.02</c:v>
                </c:pt>
                <c:pt idx="2">
                  <c:v>62.94</c:v>
                </c:pt>
                <c:pt idx="3">
                  <c:v>62.63</c:v>
                </c:pt>
                <c:pt idx="4">
                  <c:v>54.8</c:v>
                </c:pt>
              </c:numCache>
            </c:numRef>
          </c:val>
          <c:extLst xmlns:c16r2="http://schemas.microsoft.com/office/drawing/2015/06/chart">
            <c:ext xmlns:c16="http://schemas.microsoft.com/office/drawing/2014/chart" uri="{C3380CC4-5D6E-409C-BE32-E72D297353CC}">
              <c16:uniqueId val="{00000000-F4FD-4ED4-A94A-42A85F7CC939}"/>
            </c:ext>
          </c:extLst>
        </c:ser>
        <c:dLbls>
          <c:showLegendKey val="0"/>
          <c:showVal val="0"/>
          <c:showCatName val="0"/>
          <c:showSerName val="0"/>
          <c:showPercent val="0"/>
          <c:showBubbleSize val="0"/>
        </c:dLbls>
        <c:gapWidth val="150"/>
        <c:axId val="133851624"/>
        <c:axId val="1338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4FD-4ED4-A94A-42A85F7CC939}"/>
            </c:ext>
          </c:extLst>
        </c:ser>
        <c:dLbls>
          <c:showLegendKey val="0"/>
          <c:showVal val="0"/>
          <c:showCatName val="0"/>
          <c:showSerName val="0"/>
          <c:showPercent val="0"/>
          <c:showBubbleSize val="0"/>
        </c:dLbls>
        <c:marker val="1"/>
        <c:smooth val="0"/>
        <c:axId val="133851624"/>
        <c:axId val="133849664"/>
      </c:lineChart>
      <c:dateAx>
        <c:axId val="133851624"/>
        <c:scaling>
          <c:orientation val="minMax"/>
        </c:scaling>
        <c:delete val="1"/>
        <c:axPos val="b"/>
        <c:numFmt formatCode="ge" sourceLinked="1"/>
        <c:majorTickMark val="none"/>
        <c:minorTickMark val="none"/>
        <c:tickLblPos val="none"/>
        <c:crossAx val="133849664"/>
        <c:crosses val="autoZero"/>
        <c:auto val="1"/>
        <c:lblOffset val="100"/>
        <c:baseTimeUnit val="years"/>
      </c:dateAx>
      <c:valAx>
        <c:axId val="133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5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246.85</c:v>
                </c:pt>
                <c:pt idx="1">
                  <c:v>264.62</c:v>
                </c:pt>
                <c:pt idx="2">
                  <c:v>315.33</c:v>
                </c:pt>
                <c:pt idx="3">
                  <c:v>323.52999999999997</c:v>
                </c:pt>
                <c:pt idx="4">
                  <c:v>360.68</c:v>
                </c:pt>
              </c:numCache>
            </c:numRef>
          </c:val>
          <c:extLst xmlns:c16r2="http://schemas.microsoft.com/office/drawing/2015/06/chart">
            <c:ext xmlns:c16="http://schemas.microsoft.com/office/drawing/2014/chart" uri="{C3380CC4-5D6E-409C-BE32-E72D297353CC}">
              <c16:uniqueId val="{00000000-1D9D-47A0-BE1C-1F0176177EB4}"/>
            </c:ext>
          </c:extLst>
        </c:ser>
        <c:dLbls>
          <c:showLegendKey val="0"/>
          <c:showVal val="0"/>
          <c:showCatName val="0"/>
          <c:showSerName val="0"/>
          <c:showPercent val="0"/>
          <c:showBubbleSize val="0"/>
        </c:dLbls>
        <c:gapWidth val="150"/>
        <c:axId val="133848488"/>
        <c:axId val="20070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1D9D-47A0-BE1C-1F0176177EB4}"/>
            </c:ext>
          </c:extLst>
        </c:ser>
        <c:dLbls>
          <c:showLegendKey val="0"/>
          <c:showVal val="0"/>
          <c:showCatName val="0"/>
          <c:showSerName val="0"/>
          <c:showPercent val="0"/>
          <c:showBubbleSize val="0"/>
        </c:dLbls>
        <c:marker val="1"/>
        <c:smooth val="0"/>
        <c:axId val="133848488"/>
        <c:axId val="200705872"/>
      </c:lineChart>
      <c:dateAx>
        <c:axId val="133848488"/>
        <c:scaling>
          <c:orientation val="minMax"/>
        </c:scaling>
        <c:delete val="1"/>
        <c:axPos val="b"/>
        <c:numFmt formatCode="ge" sourceLinked="1"/>
        <c:majorTickMark val="none"/>
        <c:minorTickMark val="none"/>
        <c:tickLblPos val="none"/>
        <c:crossAx val="200705872"/>
        <c:crosses val="autoZero"/>
        <c:auto val="1"/>
        <c:lblOffset val="100"/>
        <c:baseTimeUnit val="years"/>
      </c:dateAx>
      <c:valAx>
        <c:axId val="2007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0" zoomScaleNormal="80" workbookViewId="0">
      <selection activeCell="BW86" sqref="BW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御杖村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1690</v>
      </c>
      <c r="AM8" s="49"/>
      <c r="AN8" s="49"/>
      <c r="AO8" s="49"/>
      <c r="AP8" s="49"/>
      <c r="AQ8" s="49"/>
      <c r="AR8" s="49"/>
      <c r="AS8" s="49"/>
      <c r="AT8" s="45">
        <f>データ!$S$6</f>
        <v>79.58</v>
      </c>
      <c r="AU8" s="45"/>
      <c r="AV8" s="45"/>
      <c r="AW8" s="45"/>
      <c r="AX8" s="45"/>
      <c r="AY8" s="45"/>
      <c r="AZ8" s="45"/>
      <c r="BA8" s="45"/>
      <c r="BB8" s="45">
        <f>データ!$T$6</f>
        <v>21.24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96.41</v>
      </c>
      <c r="Q10" s="45"/>
      <c r="R10" s="45"/>
      <c r="S10" s="45"/>
      <c r="T10" s="45"/>
      <c r="U10" s="45"/>
      <c r="V10" s="45"/>
      <c r="W10" s="49">
        <f>データ!$Q$6</f>
        <v>3240</v>
      </c>
      <c r="X10" s="49"/>
      <c r="Y10" s="49"/>
      <c r="Z10" s="49"/>
      <c r="AA10" s="49"/>
      <c r="AB10" s="49"/>
      <c r="AC10" s="49"/>
      <c r="AD10" s="2"/>
      <c r="AE10" s="2"/>
      <c r="AF10" s="2"/>
      <c r="AG10" s="2"/>
      <c r="AH10" s="2"/>
      <c r="AI10" s="2"/>
      <c r="AJ10" s="2"/>
      <c r="AK10" s="2"/>
      <c r="AL10" s="49">
        <f>データ!$U$6</f>
        <v>1610</v>
      </c>
      <c r="AM10" s="49"/>
      <c r="AN10" s="49"/>
      <c r="AO10" s="49"/>
      <c r="AP10" s="49"/>
      <c r="AQ10" s="49"/>
      <c r="AR10" s="49"/>
      <c r="AS10" s="49"/>
      <c r="AT10" s="45">
        <f>データ!$V$6</f>
        <v>13</v>
      </c>
      <c r="AU10" s="45"/>
      <c r="AV10" s="45"/>
      <c r="AW10" s="45"/>
      <c r="AX10" s="45"/>
      <c r="AY10" s="45"/>
      <c r="AZ10" s="45"/>
      <c r="BA10" s="45"/>
      <c r="BB10" s="45">
        <f>データ!$W$6</f>
        <v>123.85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e27Th3YwHxuOEC6NtnGRhH7i+PHrmJl3GvJlaF+t7s9o/YP9n8hdJ3O6/A0g4UO9oALbRFOh2tk/VM1WmVvOpA==" saltValue="T4CTmJ88UfjcyofG2iUN2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293865</v>
      </c>
      <c r="D6" s="33">
        <f t="shared" si="3"/>
        <v>47</v>
      </c>
      <c r="E6" s="33">
        <f t="shared" si="3"/>
        <v>1</v>
      </c>
      <c r="F6" s="33">
        <f t="shared" si="3"/>
        <v>0</v>
      </c>
      <c r="G6" s="33">
        <f t="shared" si="3"/>
        <v>0</v>
      </c>
      <c r="H6" s="33" t="str">
        <f t="shared" si="3"/>
        <v>奈良県　御杖村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96.41</v>
      </c>
      <c r="Q6" s="34">
        <f t="shared" si="3"/>
        <v>3240</v>
      </c>
      <c r="R6" s="34">
        <f t="shared" si="3"/>
        <v>1690</v>
      </c>
      <c r="S6" s="34">
        <f t="shared" si="3"/>
        <v>79.58</v>
      </c>
      <c r="T6" s="34">
        <f t="shared" si="3"/>
        <v>21.24</v>
      </c>
      <c r="U6" s="34">
        <f t="shared" si="3"/>
        <v>1610</v>
      </c>
      <c r="V6" s="34">
        <f t="shared" si="3"/>
        <v>13</v>
      </c>
      <c r="W6" s="34">
        <f t="shared" si="3"/>
        <v>123.85</v>
      </c>
      <c r="X6" s="35">
        <f>IF(X7="",NA(),X7)</f>
        <v>94.52</v>
      </c>
      <c r="Y6" s="35">
        <f t="shared" ref="Y6:AG6" si="4">IF(Y7="",NA(),Y7)</f>
        <v>86.26</v>
      </c>
      <c r="Z6" s="35">
        <f t="shared" si="4"/>
        <v>74.2</v>
      </c>
      <c r="AA6" s="35">
        <f t="shared" si="4"/>
        <v>72.8</v>
      </c>
      <c r="AB6" s="35">
        <f t="shared" si="4"/>
        <v>71.77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1043.8900000000001</v>
      </c>
      <c r="BF6" s="35">
        <f t="shared" ref="BF6:BN6" si="7">IF(BF7="",NA(),BF7)</f>
        <v>993.07</v>
      </c>
      <c r="BG6" s="35">
        <f t="shared" si="7"/>
        <v>937.73</v>
      </c>
      <c r="BH6" s="35">
        <f t="shared" si="7"/>
        <v>823.91</v>
      </c>
      <c r="BI6" s="35">
        <f t="shared" si="7"/>
        <v>727.31</v>
      </c>
      <c r="BJ6" s="35">
        <f t="shared" si="7"/>
        <v>1462.56</v>
      </c>
      <c r="BK6" s="35">
        <f t="shared" si="7"/>
        <v>1486.62</v>
      </c>
      <c r="BL6" s="35">
        <f t="shared" si="7"/>
        <v>1510.14</v>
      </c>
      <c r="BM6" s="35">
        <f t="shared" si="7"/>
        <v>1595.62</v>
      </c>
      <c r="BN6" s="35">
        <f t="shared" si="7"/>
        <v>1302.33</v>
      </c>
      <c r="BO6" s="34" t="str">
        <f>IF(BO7="","",IF(BO7="-","【-】","【"&amp;SUBSTITUTE(TEXT(BO7,"#,##0.00"),"-","△")&amp;"】"))</f>
        <v>【1,141.75】</v>
      </c>
      <c r="BP6" s="35">
        <f>IF(BP7="",NA(),BP7)</f>
        <v>79.099999999999994</v>
      </c>
      <c r="BQ6" s="35">
        <f t="shared" ref="BQ6:BY6" si="8">IF(BQ7="",NA(),BQ7)</f>
        <v>75.02</v>
      </c>
      <c r="BR6" s="35">
        <f t="shared" si="8"/>
        <v>62.94</v>
      </c>
      <c r="BS6" s="35">
        <f t="shared" si="8"/>
        <v>62.63</v>
      </c>
      <c r="BT6" s="35">
        <f t="shared" si="8"/>
        <v>54.8</v>
      </c>
      <c r="BU6" s="35">
        <f t="shared" si="8"/>
        <v>32.39</v>
      </c>
      <c r="BV6" s="35">
        <f t="shared" si="8"/>
        <v>24.39</v>
      </c>
      <c r="BW6" s="35">
        <f t="shared" si="8"/>
        <v>22.67</v>
      </c>
      <c r="BX6" s="35">
        <f t="shared" si="8"/>
        <v>37.92</v>
      </c>
      <c r="BY6" s="35">
        <f t="shared" si="8"/>
        <v>40.89</v>
      </c>
      <c r="BZ6" s="34" t="str">
        <f>IF(BZ7="","",IF(BZ7="-","【-】","【"&amp;SUBSTITUTE(TEXT(BZ7,"#,##0.00"),"-","△")&amp;"】"))</f>
        <v>【54.93】</v>
      </c>
      <c r="CA6" s="35">
        <f>IF(CA7="",NA(),CA7)</f>
        <v>246.85</v>
      </c>
      <c r="CB6" s="35">
        <f t="shared" ref="CB6:CJ6" si="9">IF(CB7="",NA(),CB7)</f>
        <v>264.62</v>
      </c>
      <c r="CC6" s="35">
        <f t="shared" si="9"/>
        <v>315.33</v>
      </c>
      <c r="CD6" s="35">
        <f t="shared" si="9"/>
        <v>323.52999999999997</v>
      </c>
      <c r="CE6" s="35">
        <f t="shared" si="9"/>
        <v>360.68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52.9</v>
      </c>
      <c r="CM6" s="35">
        <f t="shared" ref="CM6:CU6" si="10">IF(CM7="",NA(),CM7)</f>
        <v>53.93</v>
      </c>
      <c r="CN6" s="35">
        <f t="shared" si="10"/>
        <v>49.6</v>
      </c>
      <c r="CO6" s="35">
        <f t="shared" si="10"/>
        <v>48.24</v>
      </c>
      <c r="CP6" s="35">
        <f t="shared" si="10"/>
        <v>49.95</v>
      </c>
      <c r="CQ6" s="35">
        <f t="shared" si="10"/>
        <v>50.49</v>
      </c>
      <c r="CR6" s="35">
        <f t="shared" si="10"/>
        <v>48.36</v>
      </c>
      <c r="CS6" s="35">
        <f t="shared" si="10"/>
        <v>48.7</v>
      </c>
      <c r="CT6" s="35">
        <f t="shared" si="10"/>
        <v>46.9</v>
      </c>
      <c r="CU6" s="35">
        <f t="shared" si="10"/>
        <v>47.95</v>
      </c>
      <c r="CV6" s="34" t="str">
        <f>IF(CV7="","",IF(CV7="-","【-】","【"&amp;SUBSTITUTE(TEXT(CV7,"#,##0.00"),"-","△")&amp;"】"))</f>
        <v>【56.91】</v>
      </c>
      <c r="CW6" s="35">
        <f>IF(CW7="",NA(),CW7)</f>
        <v>85.58</v>
      </c>
      <c r="CX6" s="35">
        <f t="shared" ref="CX6:DF6" si="11">IF(CX7="",NA(),CX7)</f>
        <v>81.13</v>
      </c>
      <c r="CY6" s="35">
        <f t="shared" si="11"/>
        <v>85.75</v>
      </c>
      <c r="CZ6" s="35">
        <f t="shared" si="11"/>
        <v>88.38</v>
      </c>
      <c r="DA6" s="35">
        <f t="shared" si="11"/>
        <v>88.41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293865</v>
      </c>
      <c r="D7" s="37">
        <v>47</v>
      </c>
      <c r="E7" s="37">
        <v>1</v>
      </c>
      <c r="F7" s="37">
        <v>0</v>
      </c>
      <c r="G7" s="37">
        <v>0</v>
      </c>
      <c r="H7" s="37" t="s">
        <v>108</v>
      </c>
      <c r="I7" s="37" t="s">
        <v>109</v>
      </c>
      <c r="J7" s="37" t="s">
        <v>110</v>
      </c>
      <c r="K7" s="37" t="s">
        <v>111</v>
      </c>
      <c r="L7" s="37" t="s">
        <v>112</v>
      </c>
      <c r="M7" s="37" t="s">
        <v>113</v>
      </c>
      <c r="N7" s="38" t="s">
        <v>114</v>
      </c>
      <c r="O7" s="38" t="s">
        <v>115</v>
      </c>
      <c r="P7" s="38">
        <v>96.41</v>
      </c>
      <c r="Q7" s="38">
        <v>3240</v>
      </c>
      <c r="R7" s="38">
        <v>1690</v>
      </c>
      <c r="S7" s="38">
        <v>79.58</v>
      </c>
      <c r="T7" s="38">
        <v>21.24</v>
      </c>
      <c r="U7" s="38">
        <v>1610</v>
      </c>
      <c r="V7" s="38">
        <v>13</v>
      </c>
      <c r="W7" s="38">
        <v>123.85</v>
      </c>
      <c r="X7" s="38">
        <v>94.52</v>
      </c>
      <c r="Y7" s="38">
        <v>86.26</v>
      </c>
      <c r="Z7" s="38">
        <v>74.2</v>
      </c>
      <c r="AA7" s="38">
        <v>72.8</v>
      </c>
      <c r="AB7" s="38">
        <v>71.77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1043.8900000000001</v>
      </c>
      <c r="BF7" s="38">
        <v>993.07</v>
      </c>
      <c r="BG7" s="38">
        <v>937.73</v>
      </c>
      <c r="BH7" s="38">
        <v>823.91</v>
      </c>
      <c r="BI7" s="38">
        <v>727.31</v>
      </c>
      <c r="BJ7" s="38">
        <v>1462.56</v>
      </c>
      <c r="BK7" s="38">
        <v>1486.62</v>
      </c>
      <c r="BL7" s="38">
        <v>1510.14</v>
      </c>
      <c r="BM7" s="38">
        <v>1595.62</v>
      </c>
      <c r="BN7" s="38">
        <v>1302.33</v>
      </c>
      <c r="BO7" s="38">
        <v>1141.75</v>
      </c>
      <c r="BP7" s="38">
        <v>79.099999999999994</v>
      </c>
      <c r="BQ7" s="38">
        <v>75.02</v>
      </c>
      <c r="BR7" s="38">
        <v>62.94</v>
      </c>
      <c r="BS7" s="38">
        <v>62.63</v>
      </c>
      <c r="BT7" s="38">
        <v>54.8</v>
      </c>
      <c r="BU7" s="38">
        <v>32.39</v>
      </c>
      <c r="BV7" s="38">
        <v>24.39</v>
      </c>
      <c r="BW7" s="38">
        <v>22.67</v>
      </c>
      <c r="BX7" s="38">
        <v>37.92</v>
      </c>
      <c r="BY7" s="38">
        <v>40.89</v>
      </c>
      <c r="BZ7" s="38">
        <v>54.93</v>
      </c>
      <c r="CA7" s="38">
        <v>246.85</v>
      </c>
      <c r="CB7" s="38">
        <v>264.62</v>
      </c>
      <c r="CC7" s="38">
        <v>315.33</v>
      </c>
      <c r="CD7" s="38">
        <v>323.52999999999997</v>
      </c>
      <c r="CE7" s="38">
        <v>360.68</v>
      </c>
      <c r="CF7" s="38">
        <v>530.83000000000004</v>
      </c>
      <c r="CG7" s="38">
        <v>734.18</v>
      </c>
      <c r="CH7" s="38">
        <v>789.62</v>
      </c>
      <c r="CI7" s="38">
        <v>423.18</v>
      </c>
      <c r="CJ7" s="38">
        <v>383.2</v>
      </c>
      <c r="CK7" s="38">
        <v>292.18</v>
      </c>
      <c r="CL7" s="38">
        <v>52.9</v>
      </c>
      <c r="CM7" s="38">
        <v>53.93</v>
      </c>
      <c r="CN7" s="38">
        <v>49.6</v>
      </c>
      <c r="CO7" s="38">
        <v>48.24</v>
      </c>
      <c r="CP7" s="38">
        <v>49.95</v>
      </c>
      <c r="CQ7" s="38">
        <v>50.49</v>
      </c>
      <c r="CR7" s="38">
        <v>48.36</v>
      </c>
      <c r="CS7" s="38">
        <v>48.7</v>
      </c>
      <c r="CT7" s="38">
        <v>46.9</v>
      </c>
      <c r="CU7" s="38">
        <v>47.95</v>
      </c>
      <c r="CV7" s="38">
        <v>56.91</v>
      </c>
      <c r="CW7" s="38">
        <v>85.58</v>
      </c>
      <c r="CX7" s="38">
        <v>81.13</v>
      </c>
      <c r="CY7" s="38">
        <v>85.75</v>
      </c>
      <c r="CZ7" s="38">
        <v>88.38</v>
      </c>
      <c r="DA7" s="38">
        <v>88.41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k-suzuki</cp:lastModifiedBy>
  <cp:lastPrinted>2019-02-05T00:20:47Z</cp:lastPrinted>
  <dcterms:created xsi:type="dcterms:W3CDTF">2018-12-03T08:44:21Z</dcterms:created>
  <dcterms:modified xsi:type="dcterms:W3CDTF">2019-02-05T00:25:03Z</dcterms:modified>
  <cp:category/>
</cp:coreProperties>
</file>