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tsvin23.vill.mitsue.nara.jp\住民生活課税務徴収G\鈴木健司\水道\統計資料等\経営比較分析表\H28\"/>
    </mc:Choice>
  </mc:AlternateContent>
  <workbookProtection workbookPassword="B319" lockStructure="1"/>
  <bookViews>
    <workbookView xWindow="0" yWindow="0" windowWidth="15870" windowHeight="712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<sst xmlns="http://schemas.openxmlformats.org/spreadsheetml/2006/main" count="237" uniqueCount="123">
  <si>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</si>
  <si>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</si>
  <si>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</si>
  <si>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</si>
  <si>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</si>
  <si>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</si>
  <si>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</si>
  <si>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</si>
  <si>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</si>
  <si>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</si>
  <si>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</si>
  <si>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</si>
  <si>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</si>
  <si>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</si>
  <si>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</si>
  <si>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</si>
  <si>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</si>
  <si>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</si>
  <si>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</si>
  <si>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</si>
  <si>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</si>
  <si>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</si>
  <si>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</si>
  <si>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</si>
  <si>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</si>
  <si>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</si>
  <si>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</si>
  <si>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</si>
  <si>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</si>
  <si>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</si>
  <si>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</si>
  <si>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</si>
  <si>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</si>
  <si>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</si>
  <si>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</si>
  <si>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</si>
  <si>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</si>
  <si>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</si>
  <si>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</si>
  <si>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</si>
  <si>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</si>
  <si>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</si>
  <si>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</si>
  <si>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</si>
  <si>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</si>
  <si>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</si>
  <si>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</si>
  <si>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</si>
  <si>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</si>
  <si>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</si>
  <si>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</si>
  <si>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</si>
  <si>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</si>
  <si>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</si>
  <si>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</si>
  <si>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</si>
  <si>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</si>
  <si>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</si>
  <si>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</si>
  <si>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</si>
  <si>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</si>
  <si>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</si>
  <si>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</si>
  <si>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</si>
  <si>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</si>
  <si>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</si>
  <si>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</si>
  <si>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</si>
  <si>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</si>
  <si>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</si>
  <si>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</si>
  <si>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</si>
  <si>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</si>
  <si>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</si>
  <si>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</si>
  <si>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</si>
  <si>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</si>
  <si>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</si>
  <si>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</si>
  <si>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</si>
  <si>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</si>
  <si>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</si>
  <si>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</si>
  <si>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</si>
  <si>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</si>
  <si>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</si>
  <si>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</si>
  <si>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</si>
  <si>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</si>
  <si>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</si>
  <si>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</si>
  <si>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</si>
  <si>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</si>
  <si>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</si>
  <si>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</si>
  <si>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</si>
  <si>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</si>
  <si>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</si>
  <si>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</si>
  <si>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</si>
  <si>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</si>
  <si>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</si>
  <si>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</si>
  <si>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</si>
  <si>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</si>
  <si>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</si>
  <si>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</si>
  <si>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奈良県　御杖村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</si>
  <si>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</si>
  <si>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</si>
  <si>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</si>
  <si>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</si>
  <si>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</si>
  <si>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</si>
  <si>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</si>
  <si>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</si>
  <si>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</si>
  <si>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</si>
  <si>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</si>
  <si>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自治体首長</t>
    <rPh sb="0" eb="3">
      <t>ジチタイ</t>
    </rPh>
    <rPh sb="3" eb="4">
      <t>クビ</t>
    </rPh>
    <rPh sb="4" eb="5">
      <t>チョウ</t>
    </rPh>
    <phoneticPr fontId="4"/>
  </si>
  <si>
    <t>収益的収支比率及び料金回収率の悪化傾向に対しては、費用削減や収入増に向けた継続的な取り組みが必要になるが、平成29年度以降実施予定の管路更新事業に係り費用の増加を見込んでいる事、需用費等の削減が既に高水準であり難しい事等を考慮すると、収入面の改善、即ち水道料金の見直しが重要課題である。
他方、類似団体と比較して健全な経営状況である為、料金の値上げはその妥当性を十分に考慮して行わなければならない。
こうした実状を踏まえ、長中期的目標を定めた経営戦略の策定を行った。今後は経営戦略に則った経営改善を推し進めつつ、戦略自体も不断の見直しを図り課題に対応していく。</t>
    <rPh sb="7" eb="8">
      <t>オヨ</t>
    </rPh>
    <rPh sb="135" eb="137">
      <t>ジュウヨウ</t>
    </rPh>
    <rPh sb="204" eb="205">
      <t>ジツ</t>
    </rPh>
    <rPh sb="229" eb="230">
      <t>オコナ</t>
    </rPh>
    <rPh sb="233" eb="235">
      <t>コンゴ</t>
    </rPh>
    <rPh sb="236" eb="238">
      <t>ケイエイ</t>
    </rPh>
    <rPh sb="238" eb="240">
      <t>センリャク</t>
    </rPh>
    <rPh sb="241" eb="242">
      <t>ノット</t>
    </rPh>
    <rPh sb="244" eb="246">
      <t>ケイエイ</t>
    </rPh>
    <rPh sb="246" eb="248">
      <t>カイゼン</t>
    </rPh>
    <rPh sb="249" eb="250">
      <t>オ</t>
    </rPh>
    <rPh sb="251" eb="252">
      <t>スス</t>
    </rPh>
    <rPh sb="256" eb="258">
      <t>センリャク</t>
    </rPh>
    <rPh sb="258" eb="260">
      <t>ジタイ</t>
    </rPh>
    <rPh sb="261" eb="263">
      <t>フダン</t>
    </rPh>
    <rPh sb="264" eb="266">
      <t>ミナオ</t>
    </rPh>
    <rPh sb="268" eb="269">
      <t>ハカ</t>
    </rPh>
    <rPh sb="270" eb="272">
      <t>カダイ</t>
    </rPh>
    <rPh sb="273" eb="275">
      <t>タイオウ</t>
    </rPh>
    <phoneticPr fontId="4"/>
  </si>
  <si>
    <t>収益的収支比率は100％未満の状態が続いており、悪化から横ばい傾向である。
企業債残高対給水収益比率は低く抑えられているが、これは近年大きな事業が無かった為であり、平成29年度から管路更新事業を始めるにあたり指標の悪化は避けられない見通しである。
料金回収率及び給水原価は類似団体と比べ良好な水準を維持しているが、給水人口の減少に伴う料金収入の減少、管路老朽化に伴う漏水等による有収水量の減少等、懸案材料が無いとは言えない。
施設利用率は概ね類似団体平均より高いが、施設毎にばらつきがある為、必要に応じてダウンサイジングを検討する。
有収率は高い水準が続いているが、管路老朽化に伴う漏水が増加している事から将来的な指標の悪化に備えたい。
以上のことから経営は類似団体と比較して健全ではあるものの楽観視はできず、継続的に経営努力を続ける必要があるといえる。</t>
    <rPh sb="28" eb="29">
      <t>ヨコ</t>
    </rPh>
    <rPh sb="31" eb="33">
      <t>ケイコウ</t>
    </rPh>
    <rPh sb="116" eb="118">
      <t>ミトオ</t>
    </rPh>
    <phoneticPr fontId="4"/>
  </si>
  <si>
    <t>昭和の終わりから平成の初めに各地域の簡易水道事業が順次始まった。最も古い地域の簡易水道で30数年が経過しており、管路の老朽化により漏水が増加傾向にある。
老朽化対策としては、平成24年・25年度に計装機器更新事業を行い、平成29年度から管路更新事業（初年度は設計のみ）を行っていく。管路更新時には耐震化も同時に行う予定で、その工期は長期になると考えられる。</t>
    <rPh sb="46" eb="47">
      <t>スウ</t>
    </rPh>
    <rPh sb="125" eb="128">
      <t>ショネンド</t>
    </rPh>
    <rPh sb="129" eb="131">
      <t>セッケイ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</si>
</sst>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5528720"/>
        <c:axId val="3855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385528720"/>
        <c:axId val="385529504"/>
      </c:lineChart>
      <c:dateAx>
        <c:axId val="385528720"/>
        <c:scaling>
          <c:orientation val="minMax"/>
        </c:scaling>
        <c:delete val="1"/>
        <c:axPos val="b"/>
        <c:numFmt formatCode="ge" sourceLinked="1"/>
        <c:majorTickMark val="none"/>
        <c:minorTickMark val="none"/>
        <c:tickLblPos val="none"/>
        <c:crossAx val="385529504"/>
        <c:crosses val="autoZero"/>
        <c:auto val="1"/>
        <c:lblOffset val="100"/>
        <c:baseTimeUnit val="years"/>
      </c:dateAx>
      <c:valAx>
        <c:axId val="3855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2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50.69</c:v>
                </c:pt>
                <c:pt idx="1">
                  <c:v>52.9</c:v>
                </c:pt>
                <c:pt idx="2">
                  <c:v>53.93</c:v>
                </c:pt>
                <c:pt idx="3">
                  <c:v>49.6</c:v>
                </c:pt>
                <c:pt idx="4">
                  <c:v>48.24</c:v>
                </c:pt>
              </c:numCache>
            </c:numRef>
          </c:val>
        </c:ser>
        <c:dLbls>
          <c:showLegendKey val="0"/>
          <c:showVal val="0"/>
          <c:showCatName val="0"/>
          <c:showSerName val="0"/>
          <c:showPercent val="0"/>
          <c:showBubbleSize val="0"/>
        </c:dLbls>
        <c:gapWidth val="150"/>
        <c:axId val="387062496"/>
        <c:axId val="38706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387062496"/>
        <c:axId val="387062888"/>
      </c:lineChart>
      <c:dateAx>
        <c:axId val="387062496"/>
        <c:scaling>
          <c:orientation val="minMax"/>
        </c:scaling>
        <c:delete val="1"/>
        <c:axPos val="b"/>
        <c:numFmt formatCode="ge" sourceLinked="1"/>
        <c:majorTickMark val="none"/>
        <c:minorTickMark val="none"/>
        <c:tickLblPos val="none"/>
        <c:crossAx val="387062888"/>
        <c:crosses val="autoZero"/>
        <c:auto val="1"/>
        <c:lblOffset val="100"/>
        <c:baseTimeUnit val="years"/>
      </c:dateAx>
      <c:valAx>
        <c:axId val="38706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88.61</c:v>
                </c:pt>
                <c:pt idx="1">
                  <c:v>85.58</c:v>
                </c:pt>
                <c:pt idx="2">
                  <c:v>81.13</c:v>
                </c:pt>
                <c:pt idx="3">
                  <c:v>85.75</c:v>
                </c:pt>
                <c:pt idx="4">
                  <c:v>88.38</c:v>
                </c:pt>
              </c:numCache>
            </c:numRef>
          </c:val>
        </c:ser>
        <c:dLbls>
          <c:showLegendKey val="0"/>
          <c:showVal val="0"/>
          <c:showCatName val="0"/>
          <c:showSerName val="0"/>
          <c:showPercent val="0"/>
          <c:showBubbleSize val="0"/>
        </c:dLbls>
        <c:gapWidth val="150"/>
        <c:axId val="387064064"/>
        <c:axId val="38706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387064064"/>
        <c:axId val="387064456"/>
      </c:lineChart>
      <c:dateAx>
        <c:axId val="387064064"/>
        <c:scaling>
          <c:orientation val="minMax"/>
        </c:scaling>
        <c:delete val="1"/>
        <c:axPos val="b"/>
        <c:numFmt formatCode="ge" sourceLinked="1"/>
        <c:majorTickMark val="none"/>
        <c:minorTickMark val="none"/>
        <c:tickLblPos val="none"/>
        <c:crossAx val="387064456"/>
        <c:crosses val="autoZero"/>
        <c:auto val="1"/>
        <c:lblOffset val="100"/>
        <c:baseTimeUnit val="years"/>
      </c:dateAx>
      <c:valAx>
        <c:axId val="38706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84.38</c:v>
                </c:pt>
                <c:pt idx="1">
                  <c:v>94.52</c:v>
                </c:pt>
                <c:pt idx="2">
                  <c:v>86.26</c:v>
                </c:pt>
                <c:pt idx="3">
                  <c:v>74.2</c:v>
                </c:pt>
                <c:pt idx="4">
                  <c:v>72.8</c:v>
                </c:pt>
              </c:numCache>
            </c:numRef>
          </c:val>
        </c:ser>
        <c:dLbls>
          <c:showLegendKey val="0"/>
          <c:showVal val="0"/>
          <c:showCatName val="0"/>
          <c:showSerName val="0"/>
          <c:showPercent val="0"/>
          <c:showBubbleSize val="0"/>
        </c:dLbls>
        <c:gapWidth val="150"/>
        <c:axId val="388228672"/>
        <c:axId val="38822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388228672"/>
        <c:axId val="388229064"/>
      </c:lineChart>
      <c:dateAx>
        <c:axId val="388228672"/>
        <c:scaling>
          <c:orientation val="minMax"/>
        </c:scaling>
        <c:delete val="1"/>
        <c:axPos val="b"/>
        <c:numFmt formatCode="ge" sourceLinked="1"/>
        <c:majorTickMark val="none"/>
        <c:minorTickMark val="none"/>
        <c:tickLblPos val="none"/>
        <c:crossAx val="388229064"/>
        <c:crosses val="autoZero"/>
        <c:auto val="1"/>
        <c:lblOffset val="100"/>
        <c:baseTimeUnit val="years"/>
      </c:dateAx>
      <c:valAx>
        <c:axId val="38822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230240"/>
        <c:axId val="38823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230240"/>
        <c:axId val="388230632"/>
      </c:lineChart>
      <c:dateAx>
        <c:axId val="388230240"/>
        <c:scaling>
          <c:orientation val="minMax"/>
        </c:scaling>
        <c:delete val="1"/>
        <c:axPos val="b"/>
        <c:numFmt formatCode="ge" sourceLinked="1"/>
        <c:majorTickMark val="none"/>
        <c:minorTickMark val="none"/>
        <c:tickLblPos val="none"/>
        <c:crossAx val="388230632"/>
        <c:crosses val="autoZero"/>
        <c:auto val="1"/>
        <c:lblOffset val="100"/>
        <c:baseTimeUnit val="years"/>
      </c:dateAx>
      <c:valAx>
        <c:axId val="38823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231808"/>
        <c:axId val="38823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231808"/>
        <c:axId val="388232200"/>
      </c:lineChart>
      <c:dateAx>
        <c:axId val="388231808"/>
        <c:scaling>
          <c:orientation val="minMax"/>
        </c:scaling>
        <c:delete val="1"/>
        <c:axPos val="b"/>
        <c:numFmt formatCode="ge" sourceLinked="1"/>
        <c:majorTickMark val="none"/>
        <c:minorTickMark val="none"/>
        <c:tickLblPos val="none"/>
        <c:crossAx val="388232200"/>
        <c:crosses val="autoZero"/>
        <c:auto val="1"/>
        <c:lblOffset val="100"/>
        <c:baseTimeUnit val="years"/>
      </c:dateAx>
      <c:valAx>
        <c:axId val="38823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718768"/>
        <c:axId val="38871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718768"/>
        <c:axId val="388719160"/>
      </c:lineChart>
      <c:dateAx>
        <c:axId val="388718768"/>
        <c:scaling>
          <c:orientation val="minMax"/>
        </c:scaling>
        <c:delete val="1"/>
        <c:axPos val="b"/>
        <c:numFmt formatCode="ge" sourceLinked="1"/>
        <c:majorTickMark val="none"/>
        <c:minorTickMark val="none"/>
        <c:tickLblPos val="none"/>
        <c:crossAx val="388719160"/>
        <c:crosses val="autoZero"/>
        <c:auto val="1"/>
        <c:lblOffset val="100"/>
        <c:baseTimeUnit val="years"/>
      </c:dateAx>
      <c:valAx>
        <c:axId val="38871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1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720336"/>
        <c:axId val="38872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720336"/>
        <c:axId val="388720728"/>
      </c:lineChart>
      <c:dateAx>
        <c:axId val="388720336"/>
        <c:scaling>
          <c:orientation val="minMax"/>
        </c:scaling>
        <c:delete val="1"/>
        <c:axPos val="b"/>
        <c:numFmt formatCode="ge" sourceLinked="1"/>
        <c:majorTickMark val="none"/>
        <c:minorTickMark val="none"/>
        <c:tickLblPos val="none"/>
        <c:crossAx val="388720728"/>
        <c:crosses val="autoZero"/>
        <c:auto val="1"/>
        <c:lblOffset val="100"/>
        <c:baseTimeUnit val="years"/>
      </c:dateAx>
      <c:valAx>
        <c:axId val="38872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2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958.76</c:v>
                </c:pt>
                <c:pt idx="1">
                  <c:v>1043.8900000000001</c:v>
                </c:pt>
                <c:pt idx="2">
                  <c:v>993.07</c:v>
                </c:pt>
                <c:pt idx="3">
                  <c:v>937.73</c:v>
                </c:pt>
                <c:pt idx="4">
                  <c:v>823.91</c:v>
                </c:pt>
              </c:numCache>
            </c:numRef>
          </c:val>
        </c:ser>
        <c:dLbls>
          <c:showLegendKey val="0"/>
          <c:showVal val="0"/>
          <c:showCatName val="0"/>
          <c:showSerName val="0"/>
          <c:showPercent val="0"/>
          <c:showBubbleSize val="0"/>
        </c:dLbls>
        <c:gapWidth val="150"/>
        <c:axId val="388864424"/>
        <c:axId val="38886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388864424"/>
        <c:axId val="388864816"/>
      </c:lineChart>
      <c:dateAx>
        <c:axId val="388864424"/>
        <c:scaling>
          <c:orientation val="minMax"/>
        </c:scaling>
        <c:delete val="1"/>
        <c:axPos val="b"/>
        <c:numFmt formatCode="ge" sourceLinked="1"/>
        <c:majorTickMark val="none"/>
        <c:minorTickMark val="none"/>
        <c:tickLblPos val="none"/>
        <c:crossAx val="388864816"/>
        <c:crosses val="autoZero"/>
        <c:auto val="1"/>
        <c:lblOffset val="100"/>
        <c:baseTimeUnit val="years"/>
      </c:dateAx>
      <c:valAx>
        <c:axId val="38886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6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71.45</c:v>
                </c:pt>
                <c:pt idx="1">
                  <c:v>79.099999999999994</c:v>
                </c:pt>
                <c:pt idx="2">
                  <c:v>75.02</c:v>
                </c:pt>
                <c:pt idx="3">
                  <c:v>62.94</c:v>
                </c:pt>
                <c:pt idx="4">
                  <c:v>62.63</c:v>
                </c:pt>
              </c:numCache>
            </c:numRef>
          </c:val>
        </c:ser>
        <c:dLbls>
          <c:showLegendKey val="0"/>
          <c:showVal val="0"/>
          <c:showCatName val="0"/>
          <c:showSerName val="0"/>
          <c:showPercent val="0"/>
          <c:showBubbleSize val="0"/>
        </c:dLbls>
        <c:gapWidth val="150"/>
        <c:axId val="388865992"/>
        <c:axId val="38886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388865992"/>
        <c:axId val="388866384"/>
      </c:lineChart>
      <c:dateAx>
        <c:axId val="388865992"/>
        <c:scaling>
          <c:orientation val="minMax"/>
        </c:scaling>
        <c:delete val="1"/>
        <c:axPos val="b"/>
        <c:numFmt formatCode="ge" sourceLinked="1"/>
        <c:majorTickMark val="none"/>
        <c:minorTickMark val="none"/>
        <c:tickLblPos val="none"/>
        <c:crossAx val="388866384"/>
        <c:crosses val="autoZero"/>
        <c:auto val="1"/>
        <c:lblOffset val="100"/>
        <c:baseTimeUnit val="years"/>
      </c:dateAx>
      <c:valAx>
        <c:axId val="38886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6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268.99</c:v>
                </c:pt>
                <c:pt idx="1">
                  <c:v>246.85</c:v>
                </c:pt>
                <c:pt idx="2">
                  <c:v>264.62</c:v>
                </c:pt>
                <c:pt idx="3">
                  <c:v>315.33</c:v>
                </c:pt>
                <c:pt idx="4">
                  <c:v>323.52999999999997</c:v>
                </c:pt>
              </c:numCache>
            </c:numRef>
          </c:val>
        </c:ser>
        <c:dLbls>
          <c:showLegendKey val="0"/>
          <c:showVal val="0"/>
          <c:showCatName val="0"/>
          <c:showSerName val="0"/>
          <c:showPercent val="0"/>
          <c:showBubbleSize val="0"/>
        </c:dLbls>
        <c:gapWidth val="150"/>
        <c:axId val="388867560"/>
        <c:axId val="38886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388867560"/>
        <c:axId val="388867952"/>
      </c:lineChart>
      <c:dateAx>
        <c:axId val="388867560"/>
        <c:scaling>
          <c:orientation val="minMax"/>
        </c:scaling>
        <c:delete val="1"/>
        <c:axPos val="b"/>
        <c:numFmt formatCode="ge" sourceLinked="1"/>
        <c:majorTickMark val="none"/>
        <c:minorTickMark val="none"/>
        <c:tickLblPos val="none"/>
        <c:crossAx val="388867952"/>
        <c:crosses val="autoZero"/>
        <c:auto val="1"/>
        <c:lblOffset val="100"/>
        <c:baseTimeUnit val="years"/>
      </c:dateAx>
      <c:valAx>
        <c:axId val="38886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6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奈良県　御杖村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119</v>
      </c>
      <c r="AE8" s="74"/>
      <c r="AF8" s="74"/>
      <c r="AG8" s="74"/>
      <c r="AH8" s="74"/>
      <c r="AI8" s="74"/>
      <c r="AJ8" s="74"/>
      <c r="AK8" s="2"/>
      <c r="AL8" s="67">
        <f>データ!$R$6</f>
        <v>1758</v>
      </c>
      <c r="AM8" s="67"/>
      <c r="AN8" s="67"/>
      <c r="AO8" s="67"/>
      <c r="AP8" s="67"/>
      <c r="AQ8" s="67"/>
      <c r="AR8" s="67"/>
      <c r="AS8" s="67"/>
      <c r="AT8" s="66">
        <f>データ!$S$6</f>
        <v>79.58</v>
      </c>
      <c r="AU8" s="66"/>
      <c r="AV8" s="66"/>
      <c r="AW8" s="66"/>
      <c r="AX8" s="66"/>
      <c r="AY8" s="66"/>
      <c r="AZ8" s="66"/>
      <c r="BA8" s="66"/>
      <c r="BB8" s="66">
        <f>データ!$T$6</f>
        <v>22.09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96.53</v>
      </c>
      <c r="Q10" s="66"/>
      <c r="R10" s="66"/>
      <c r="S10" s="66"/>
      <c r="T10" s="66"/>
      <c r="U10" s="66"/>
      <c r="V10" s="66"/>
      <c r="W10" s="67">
        <f>データ!$Q$6</f>
        <v>3240</v>
      </c>
      <c r="X10" s="67"/>
      <c r="Y10" s="67"/>
      <c r="Z10" s="67"/>
      <c r="AA10" s="67"/>
      <c r="AB10" s="67"/>
      <c r="AC10" s="67"/>
      <c r="AD10" s="2"/>
      <c r="AE10" s="2"/>
      <c r="AF10" s="2"/>
      <c r="AG10" s="2"/>
      <c r="AH10" s="2"/>
      <c r="AI10" s="2"/>
      <c r="AJ10" s="2"/>
      <c r="AK10" s="2"/>
      <c r="AL10" s="67">
        <f>データ!$U$6</f>
        <v>1671</v>
      </c>
      <c r="AM10" s="67"/>
      <c r="AN10" s="67"/>
      <c r="AO10" s="67"/>
      <c r="AP10" s="67"/>
      <c r="AQ10" s="67"/>
      <c r="AR10" s="67"/>
      <c r="AS10" s="67"/>
      <c r="AT10" s="66">
        <f>データ!$V$6</f>
        <v>13</v>
      </c>
      <c r="AU10" s="66"/>
      <c r="AV10" s="66"/>
      <c r="AW10" s="66"/>
      <c r="AX10" s="66"/>
      <c r="AY10" s="66"/>
      <c r="AZ10" s="66"/>
      <c r="BA10" s="66"/>
      <c r="BB10" s="66">
        <f>データ!$W$6</f>
        <v>128.54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293865</v>
      </c>
      <c r="D6" s="34">
        <f t="shared" si="3"/>
        <v>47</v>
      </c>
      <c r="E6" s="34">
        <f t="shared" si="3"/>
        <v>1</v>
      </c>
      <c r="F6" s="34">
        <f t="shared" si="3"/>
        <v>0</v>
      </c>
      <c r="G6" s="34">
        <f t="shared" si="3"/>
        <v>0</v>
      </c>
      <c r="H6" s="34" t="str">
        <f t="shared" si="3"/>
        <v>奈良県　御杖村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96.53</v>
      </c>
      <c r="Q6" s="35">
        <f t="shared" si="3"/>
        <v>3240</v>
      </c>
      <c r="R6" s="35">
        <f t="shared" si="3"/>
        <v>1758</v>
      </c>
      <c r="S6" s="35">
        <f t="shared" si="3"/>
        <v>79.58</v>
      </c>
      <c r="T6" s="35">
        <f t="shared" si="3"/>
        <v>22.09</v>
      </c>
      <c r="U6" s="35">
        <f t="shared" si="3"/>
        <v>1671</v>
      </c>
      <c r="V6" s="35">
        <f t="shared" si="3"/>
        <v>13</v>
      </c>
      <c r="W6" s="35">
        <f t="shared" si="3"/>
        <v>128.54</v>
      </c>
      <c r="X6" s="36">
        <f>IF(X7="",NA(),X7)</f>
        <v>84.38</v>
      </c>
      <c r="Y6" s="36">
        <f t="shared" ref="Y6:AG6" si="4">IF(Y7="",NA(),Y7)</f>
        <v>94.52</v>
      </c>
      <c r="Z6" s="36">
        <f t="shared" si="4"/>
        <v>86.26</v>
      </c>
      <c r="AA6" s="36">
        <f t="shared" si="4"/>
        <v>74.2</v>
      </c>
      <c r="AB6" s="36">
        <f t="shared" si="4"/>
        <v>72.8</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958.76</v>
      </c>
      <c r="BF6" s="36">
        <f t="shared" ref="BF6:BN6" si="7">IF(BF7="",NA(),BF7)</f>
        <v>1043.8900000000001</v>
      </c>
      <c r="BG6" s="36">
        <f t="shared" si="7"/>
        <v>993.07</v>
      </c>
      <c r="BH6" s="36">
        <f t="shared" si="7"/>
        <v>937.73</v>
      </c>
      <c r="BI6" s="36">
        <f t="shared" si="7"/>
        <v>823.91</v>
      </c>
      <c r="BJ6" s="36">
        <f t="shared" si="7"/>
        <v>1496.15</v>
      </c>
      <c r="BK6" s="36">
        <f t="shared" si="7"/>
        <v>1462.56</v>
      </c>
      <c r="BL6" s="36">
        <f t="shared" si="7"/>
        <v>1486.62</v>
      </c>
      <c r="BM6" s="36">
        <f t="shared" si="7"/>
        <v>1510.14</v>
      </c>
      <c r="BN6" s="36">
        <f t="shared" si="7"/>
        <v>1595.62</v>
      </c>
      <c r="BO6" s="35" t="str">
        <f>IF(BO7="","",IF(BO7="-","【-】","【"&amp;SUBSTITUTE(TEXT(BO7,"#,##0.00"),"-","△")&amp;"】"))</f>
        <v>【1,280.76】</v>
      </c>
      <c r="BP6" s="36">
        <f>IF(BP7="",NA(),BP7)</f>
        <v>71.45</v>
      </c>
      <c r="BQ6" s="36">
        <f t="shared" ref="BQ6:BY6" si="8">IF(BQ7="",NA(),BQ7)</f>
        <v>79.099999999999994</v>
      </c>
      <c r="BR6" s="36">
        <f t="shared" si="8"/>
        <v>75.02</v>
      </c>
      <c r="BS6" s="36">
        <f t="shared" si="8"/>
        <v>62.94</v>
      </c>
      <c r="BT6" s="36">
        <f t="shared" si="8"/>
        <v>62.63</v>
      </c>
      <c r="BU6" s="36">
        <f t="shared" si="8"/>
        <v>33.01</v>
      </c>
      <c r="BV6" s="36">
        <f t="shared" si="8"/>
        <v>32.39</v>
      </c>
      <c r="BW6" s="36">
        <f t="shared" si="8"/>
        <v>24.39</v>
      </c>
      <c r="BX6" s="36">
        <f t="shared" si="8"/>
        <v>22.67</v>
      </c>
      <c r="BY6" s="36">
        <f t="shared" si="8"/>
        <v>37.92</v>
      </c>
      <c r="BZ6" s="35" t="str">
        <f>IF(BZ7="","",IF(BZ7="-","【-】","【"&amp;SUBSTITUTE(TEXT(BZ7,"#,##0.00"),"-","△")&amp;"】"))</f>
        <v>【53.06】</v>
      </c>
      <c r="CA6" s="36">
        <f>IF(CA7="",NA(),CA7)</f>
        <v>268.99</v>
      </c>
      <c r="CB6" s="36">
        <f t="shared" ref="CB6:CJ6" si="9">IF(CB7="",NA(),CB7)</f>
        <v>246.85</v>
      </c>
      <c r="CC6" s="36">
        <f t="shared" si="9"/>
        <v>264.62</v>
      </c>
      <c r="CD6" s="36">
        <f t="shared" si="9"/>
        <v>315.33</v>
      </c>
      <c r="CE6" s="36">
        <f t="shared" si="9"/>
        <v>323.52999999999997</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50.69</v>
      </c>
      <c r="CM6" s="36">
        <f t="shared" ref="CM6:CU6" si="10">IF(CM7="",NA(),CM7)</f>
        <v>52.9</v>
      </c>
      <c r="CN6" s="36">
        <f t="shared" si="10"/>
        <v>53.93</v>
      </c>
      <c r="CO6" s="36">
        <f t="shared" si="10"/>
        <v>49.6</v>
      </c>
      <c r="CP6" s="36">
        <f t="shared" si="10"/>
        <v>48.24</v>
      </c>
      <c r="CQ6" s="36">
        <f t="shared" si="10"/>
        <v>51.11</v>
      </c>
      <c r="CR6" s="36">
        <f t="shared" si="10"/>
        <v>50.49</v>
      </c>
      <c r="CS6" s="36">
        <f t="shared" si="10"/>
        <v>48.36</v>
      </c>
      <c r="CT6" s="36">
        <f t="shared" si="10"/>
        <v>48.7</v>
      </c>
      <c r="CU6" s="36">
        <f t="shared" si="10"/>
        <v>46.9</v>
      </c>
      <c r="CV6" s="35" t="str">
        <f>IF(CV7="","",IF(CV7="-","【-】","【"&amp;SUBSTITUTE(TEXT(CV7,"#,##0.00"),"-","△")&amp;"】"))</f>
        <v>【56.28】</v>
      </c>
      <c r="CW6" s="36">
        <f>IF(CW7="",NA(),CW7)</f>
        <v>88.61</v>
      </c>
      <c r="CX6" s="36">
        <f t="shared" ref="CX6:DF6" si="11">IF(CX7="",NA(),CX7)</f>
        <v>85.58</v>
      </c>
      <c r="CY6" s="36">
        <f t="shared" si="11"/>
        <v>81.13</v>
      </c>
      <c r="CZ6" s="36">
        <f t="shared" si="11"/>
        <v>85.75</v>
      </c>
      <c r="DA6" s="36">
        <f t="shared" si="11"/>
        <v>88.38</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293865</v>
      </c>
      <c r="D7" s="38">
        <v>47</v>
      </c>
      <c r="E7" s="38">
        <v>1</v>
      </c>
      <c r="F7" s="38">
        <v>0</v>
      </c>
      <c r="G7" s="38">
        <v>0</v>
      </c>
      <c r="H7" s="38" t="s">
        <v>107</v>
      </c>
      <c r="I7" s="38" t="s">
        <v>108</v>
      </c>
      <c r="J7" s="38" t="s">
        <v>109</v>
      </c>
      <c r="K7" s="38" t="s">
        <v>110</v>
      </c>
      <c r="L7" s="38" t="s">
        <v>111</v>
      </c>
      <c r="M7" s="38"/>
      <c r="N7" s="39" t="s">
        <v>112</v>
      </c>
      <c r="O7" s="39" t="s">
        <v>113</v>
      </c>
      <c r="P7" s="39">
        <v>96.53</v>
      </c>
      <c r="Q7" s="39">
        <v>3240</v>
      </c>
      <c r="R7" s="39">
        <v>1758</v>
      </c>
      <c r="S7" s="39">
        <v>79.58</v>
      </c>
      <c r="T7" s="39">
        <v>22.09</v>
      </c>
      <c r="U7" s="39">
        <v>1671</v>
      </c>
      <c r="V7" s="39">
        <v>13</v>
      </c>
      <c r="W7" s="39">
        <v>128.54</v>
      </c>
      <c r="X7" s="39">
        <v>84.38</v>
      </c>
      <c r="Y7" s="39">
        <v>94.52</v>
      </c>
      <c r="Z7" s="39">
        <v>86.26</v>
      </c>
      <c r="AA7" s="39">
        <v>74.2</v>
      </c>
      <c r="AB7" s="39">
        <v>72.8</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958.76</v>
      </c>
      <c r="BF7" s="39">
        <v>1043.8900000000001</v>
      </c>
      <c r="BG7" s="39">
        <v>993.07</v>
      </c>
      <c r="BH7" s="39">
        <v>937.73</v>
      </c>
      <c r="BI7" s="39">
        <v>823.91</v>
      </c>
      <c r="BJ7" s="39">
        <v>1496.15</v>
      </c>
      <c r="BK7" s="39">
        <v>1462.56</v>
      </c>
      <c r="BL7" s="39">
        <v>1486.62</v>
      </c>
      <c r="BM7" s="39">
        <v>1510.14</v>
      </c>
      <c r="BN7" s="39">
        <v>1595.62</v>
      </c>
      <c r="BO7" s="39">
        <v>1280.76</v>
      </c>
      <c r="BP7" s="39">
        <v>71.45</v>
      </c>
      <c r="BQ7" s="39">
        <v>79.099999999999994</v>
      </c>
      <c r="BR7" s="39">
        <v>75.02</v>
      </c>
      <c r="BS7" s="39">
        <v>62.94</v>
      </c>
      <c r="BT7" s="39">
        <v>62.63</v>
      </c>
      <c r="BU7" s="39">
        <v>33.01</v>
      </c>
      <c r="BV7" s="39">
        <v>32.39</v>
      </c>
      <c r="BW7" s="39">
        <v>24.39</v>
      </c>
      <c r="BX7" s="39">
        <v>22.67</v>
      </c>
      <c r="BY7" s="39">
        <v>37.92</v>
      </c>
      <c r="BZ7" s="39">
        <v>53.06</v>
      </c>
      <c r="CA7" s="39">
        <v>268.99</v>
      </c>
      <c r="CB7" s="39">
        <v>246.85</v>
      </c>
      <c r="CC7" s="39">
        <v>264.62</v>
      </c>
      <c r="CD7" s="39">
        <v>315.33</v>
      </c>
      <c r="CE7" s="39">
        <v>323.52999999999997</v>
      </c>
      <c r="CF7" s="39">
        <v>523.08000000000004</v>
      </c>
      <c r="CG7" s="39">
        <v>530.83000000000004</v>
      </c>
      <c r="CH7" s="39">
        <v>734.18</v>
      </c>
      <c r="CI7" s="39">
        <v>789.62</v>
      </c>
      <c r="CJ7" s="39">
        <v>423.18</v>
      </c>
      <c r="CK7" s="39">
        <v>314.83</v>
      </c>
      <c r="CL7" s="39">
        <v>50.69</v>
      </c>
      <c r="CM7" s="39">
        <v>52.9</v>
      </c>
      <c r="CN7" s="39">
        <v>53.93</v>
      </c>
      <c r="CO7" s="39">
        <v>49.6</v>
      </c>
      <c r="CP7" s="39">
        <v>48.24</v>
      </c>
      <c r="CQ7" s="39">
        <v>51.11</v>
      </c>
      <c r="CR7" s="39">
        <v>50.49</v>
      </c>
      <c r="CS7" s="39">
        <v>48.36</v>
      </c>
      <c r="CT7" s="39">
        <v>48.7</v>
      </c>
      <c r="CU7" s="39">
        <v>46.9</v>
      </c>
      <c r="CV7" s="39">
        <v>56.28</v>
      </c>
      <c r="CW7" s="39">
        <v>88.61</v>
      </c>
      <c r="CX7" s="39">
        <v>85.58</v>
      </c>
      <c r="CY7" s="39">
        <v>81.13</v>
      </c>
      <c r="CZ7" s="39">
        <v>85.75</v>
      </c>
      <c r="DA7" s="39">
        <v>88.38</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k-suzuki</cp:lastModifiedBy>
  <cp:lastPrinted>2018-02-16T10:33:15Z</cp:lastPrinted>
  <dcterms:created xsi:type="dcterms:W3CDTF">2017-12-25T01:45:12Z</dcterms:created>
  <dcterms:modified xsi:type="dcterms:W3CDTF">2018-02-16T10:33:36Z</dcterms:modified>
  <cp:category/>
</cp:coreProperties>
</file>